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U:\RFPs\2021\OAA\For Website\"/>
    </mc:Choice>
  </mc:AlternateContent>
  <bookViews>
    <workbookView xWindow="0" yWindow="0" windowWidth="28800" windowHeight="12300" tabRatio="827" activeTab="3"/>
  </bookViews>
  <sheets>
    <sheet name="INSTRUCTIONS" sheetId="6" r:id="rId1"/>
    <sheet name="Group One" sheetId="4" r:id="rId2"/>
    <sheet name="Personnel Allocations " sheetId="1" r:id="rId3"/>
    <sheet name="Unit Cost Worksheet" sheetId="2" r:id="rId4"/>
    <sheet name="Support Budget by Program" sheetId="3" r:id="rId5"/>
  </sheets>
  <definedNames>
    <definedName name="_xlnm.Print_Area" localSheetId="0">INSTRUCTIONS!$A:$C</definedName>
    <definedName name="_xlnm.Print_Area" localSheetId="2">'Personnel Allocations '!$F$1:$AB$42</definedName>
    <definedName name="_xlnm.Print_Area" localSheetId="4">'Support Budget by Program'!$D$1:$D$44</definedName>
    <definedName name="_xlnm.Print_Area" localSheetId="3">'Unit Cost Worksheet'!$E:$L</definedName>
    <definedName name="_xlnm.Print_Titles" localSheetId="2">'Personnel Allocations '!$A:$E</definedName>
    <definedName name="_xlnm.Print_Titles" localSheetId="4">'Support Budget by Program'!$A:$C</definedName>
    <definedName name="_xlnm.Print_Titles" localSheetId="3">'Unit Cost Worksheet'!$A:$D</definedName>
  </definedNames>
  <calcPr calcId="162913" iterate="1" iterateCount="50"/>
</workbook>
</file>

<file path=xl/calcChain.xml><?xml version="1.0" encoding="utf-8"?>
<calcChain xmlns="http://schemas.openxmlformats.org/spreadsheetml/2006/main">
  <c r="Q35" i="1" l="1"/>
  <c r="Q34" i="1"/>
  <c r="Q33" i="1"/>
  <c r="Q32" i="1"/>
  <c r="Q31" i="1"/>
  <c r="Q30" i="1"/>
  <c r="Q29" i="1"/>
  <c r="Q28" i="1"/>
  <c r="Q27" i="1"/>
  <c r="Q26" i="1"/>
  <c r="Q25" i="1"/>
  <c r="Q24" i="1"/>
  <c r="Q23" i="1"/>
  <c r="Q22" i="1"/>
  <c r="Q21" i="1"/>
  <c r="Q20" i="1"/>
  <c r="Q19" i="1"/>
  <c r="Q18" i="1"/>
  <c r="Q17" i="1"/>
  <c r="Q16" i="1"/>
  <c r="Q15" i="1"/>
  <c r="Q14" i="1"/>
  <c r="Q13" i="1"/>
  <c r="Q12" i="1"/>
  <c r="Q11" i="1"/>
  <c r="Q10" i="1"/>
  <c r="N35" i="1"/>
  <c r="N34" i="1"/>
  <c r="N33" i="1"/>
  <c r="N32" i="1"/>
  <c r="N31" i="1"/>
  <c r="N30" i="1"/>
  <c r="N29" i="1"/>
  <c r="N28" i="1"/>
  <c r="N27" i="1"/>
  <c r="N26" i="1"/>
  <c r="N25" i="1"/>
  <c r="N24" i="1"/>
  <c r="N23" i="1"/>
  <c r="N22" i="1"/>
  <c r="N21" i="1"/>
  <c r="N20" i="1"/>
  <c r="N19" i="1"/>
  <c r="N18" i="1"/>
  <c r="N17" i="1"/>
  <c r="N16" i="1"/>
  <c r="N15" i="1"/>
  <c r="N14" i="1"/>
  <c r="N13" i="1"/>
  <c r="N12" i="1"/>
  <c r="N11" i="1"/>
  <c r="N10" i="1"/>
  <c r="A5" i="3" l="1"/>
  <c r="A4" i="3"/>
  <c r="A2" i="3"/>
  <c r="A1" i="3"/>
  <c r="A5" i="2"/>
  <c r="A4" i="2"/>
  <c r="A2" i="2"/>
  <c r="A1" i="2"/>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C35" i="3" l="1"/>
  <c r="D24" i="2"/>
  <c r="D13" i="2"/>
  <c r="D14" i="2"/>
  <c r="D15" i="2"/>
  <c r="L15" i="2"/>
  <c r="D16" i="2"/>
  <c r="D17" i="2"/>
  <c r="L17" i="2"/>
  <c r="D18" i="2"/>
  <c r="L18" i="2"/>
  <c r="D19" i="2"/>
  <c r="L19" i="2"/>
  <c r="D20" i="2"/>
  <c r="D21" i="2"/>
  <c r="L21" i="2" s="1"/>
  <c r="D22" i="2"/>
  <c r="D23" i="2"/>
  <c r="L23" i="2"/>
  <c r="J48" i="2"/>
  <c r="I48" i="2"/>
  <c r="G48" i="2"/>
  <c r="G54" i="2"/>
  <c r="D17" i="3"/>
  <c r="C17" i="3" s="1"/>
  <c r="L45" i="2"/>
  <c r="H34" i="2"/>
  <c r="D34" i="2"/>
  <c r="L34" i="2" s="1"/>
  <c r="H33" i="2"/>
  <c r="D33" i="2"/>
  <c r="L33" i="2" s="1"/>
  <c r="H32" i="2"/>
  <c r="D32" i="2"/>
  <c r="L32" i="2"/>
  <c r="A9" i="2"/>
  <c r="X8" i="1"/>
  <c r="U8" i="1"/>
  <c r="R8" i="1"/>
  <c r="K10" i="1"/>
  <c r="Y10" i="1" s="1"/>
  <c r="K11" i="1"/>
  <c r="Y11" i="1" s="1"/>
  <c r="K12" i="1"/>
  <c r="M12" i="1" s="1"/>
  <c r="K13" i="1"/>
  <c r="Y13" i="1" s="1"/>
  <c r="K14" i="1"/>
  <c r="Y14" i="1" s="1"/>
  <c r="K15" i="1"/>
  <c r="P15" i="1" s="1"/>
  <c r="K16" i="1"/>
  <c r="Y16" i="1" s="1"/>
  <c r="K17" i="1"/>
  <c r="P17" i="1" s="1"/>
  <c r="Y17" i="1"/>
  <c r="K18" i="1"/>
  <c r="M18" i="1" s="1"/>
  <c r="K19" i="1"/>
  <c r="V19" i="1" s="1"/>
  <c r="K20" i="1"/>
  <c r="M20" i="1" s="1"/>
  <c r="K21" i="1"/>
  <c r="M21" i="1" s="1"/>
  <c r="Y21" i="1"/>
  <c r="K22" i="1"/>
  <c r="Y22" i="1" s="1"/>
  <c r="K23" i="1"/>
  <c r="M23" i="1" s="1"/>
  <c r="K24" i="1"/>
  <c r="M24" i="1" s="1"/>
  <c r="K25" i="1"/>
  <c r="Y25" i="1" s="1"/>
  <c r="K26" i="1"/>
  <c r="K27" i="1"/>
  <c r="K28" i="1"/>
  <c r="K29" i="1"/>
  <c r="Y29" i="1" s="1"/>
  <c r="K30" i="1"/>
  <c r="Y30" i="1" s="1"/>
  <c r="K31" i="1"/>
  <c r="V31" i="1" s="1"/>
  <c r="K32" i="1"/>
  <c r="V32" i="1" s="1"/>
  <c r="K33" i="1"/>
  <c r="S33" i="1" s="1"/>
  <c r="K34" i="1"/>
  <c r="S34" i="1" s="1"/>
  <c r="Y34" i="1"/>
  <c r="K35" i="1"/>
  <c r="S35" i="1" s="1"/>
  <c r="Y35" i="1"/>
  <c r="V29" i="1"/>
  <c r="V33" i="1"/>
  <c r="S12" i="1"/>
  <c r="S14" i="1"/>
  <c r="S15" i="1"/>
  <c r="S16" i="1"/>
  <c r="S17" i="1"/>
  <c r="S18" i="1"/>
  <c r="S19" i="1"/>
  <c r="P29" i="1"/>
  <c r="P30" i="1"/>
  <c r="P31" i="1"/>
  <c r="M28" i="1"/>
  <c r="M29" i="1"/>
  <c r="M30" i="1"/>
  <c r="M31" i="1"/>
  <c r="M33" i="1"/>
  <c r="M34" i="1"/>
  <c r="M35" i="1"/>
  <c r="D10" i="1"/>
  <c r="E10" i="1"/>
  <c r="W10" i="1" s="1"/>
  <c r="D11" i="1"/>
  <c r="E11" i="1"/>
  <c r="T11" i="1" s="1"/>
  <c r="D12" i="1"/>
  <c r="E12" i="1"/>
  <c r="T12" i="1" s="1"/>
  <c r="D13" i="1"/>
  <c r="E13" i="1" s="1"/>
  <c r="T13" i="1" s="1"/>
  <c r="D14" i="1"/>
  <c r="E14" i="1" s="1"/>
  <c r="Z14" i="1" s="1"/>
  <c r="D15" i="1"/>
  <c r="E15" i="1" s="1"/>
  <c r="Z15" i="1" s="1"/>
  <c r="D16" i="1"/>
  <c r="E16" i="1" s="1"/>
  <c r="Z16" i="1" s="1"/>
  <c r="D17" i="1"/>
  <c r="E17" i="1" s="1"/>
  <c r="W17" i="1" s="1"/>
  <c r="D18" i="1"/>
  <c r="E18" i="1"/>
  <c r="Z18" i="1" s="1"/>
  <c r="D19" i="1"/>
  <c r="E19" i="1"/>
  <c r="D20" i="1"/>
  <c r="E20" i="1"/>
  <c r="D21" i="1"/>
  <c r="E21" i="1" s="1"/>
  <c r="D22" i="1"/>
  <c r="E22" i="1" s="1"/>
  <c r="D23" i="1"/>
  <c r="E23" i="1" s="1"/>
  <c r="Z23" i="1" s="1"/>
  <c r="D24" i="1"/>
  <c r="E24" i="1" s="1"/>
  <c r="W24" i="1" s="1"/>
  <c r="D25" i="1"/>
  <c r="E25" i="1" s="1"/>
  <c r="D26" i="1"/>
  <c r="E26" i="1" s="1"/>
  <c r="W26" i="1" s="1"/>
  <c r="D27" i="1"/>
  <c r="E27" i="1" s="1"/>
  <c r="W27" i="1" s="1"/>
  <c r="D28" i="1"/>
  <c r="E28" i="1" s="1"/>
  <c r="W28" i="1" s="1"/>
  <c r="D29" i="1"/>
  <c r="E29" i="1" s="1"/>
  <c r="T29" i="1" s="1"/>
  <c r="D30" i="1"/>
  <c r="E30" i="1" s="1"/>
  <c r="W30" i="1" s="1"/>
  <c r="D31" i="1"/>
  <c r="E31" i="1" s="1"/>
  <c r="Z31" i="1" s="1"/>
  <c r="D32" i="1"/>
  <c r="E32" i="1"/>
  <c r="W32" i="1" s="1"/>
  <c r="D33" i="1"/>
  <c r="E33" i="1" s="1"/>
  <c r="D34" i="1"/>
  <c r="E34" i="1"/>
  <c r="W34" i="1" s="1"/>
  <c r="D35" i="1"/>
  <c r="E35" i="1" s="1"/>
  <c r="W35" i="1" s="1"/>
  <c r="C38" i="1"/>
  <c r="J36" i="1"/>
  <c r="I36" i="1"/>
  <c r="H36" i="1"/>
  <c r="G36" i="1"/>
  <c r="F36" i="1"/>
  <c r="D12" i="2"/>
  <c r="J12" i="2"/>
  <c r="J10" i="2"/>
  <c r="I10" i="2"/>
  <c r="G10" i="2"/>
  <c r="G38" i="2"/>
  <c r="G39" i="2" s="1"/>
  <c r="I38" i="2"/>
  <c r="I39" i="2" s="1"/>
  <c r="J39" i="2"/>
  <c r="L14" i="2"/>
  <c r="H14" i="2"/>
  <c r="F10" i="2"/>
  <c r="E10" i="2"/>
  <c r="L16" i="2"/>
  <c r="H16" i="2"/>
  <c r="B59" i="2"/>
  <c r="C59" i="2" s="1"/>
  <c r="D25" i="2"/>
  <c r="B60" i="2" s="1"/>
  <c r="C60" i="2" s="1"/>
  <c r="D26" i="2"/>
  <c r="L26" i="2" s="1"/>
  <c r="D27" i="2"/>
  <c r="B62" i="2" s="1"/>
  <c r="C62" i="2" s="1"/>
  <c r="D28" i="2"/>
  <c r="B63" i="2" s="1"/>
  <c r="C63" i="2" s="1"/>
  <c r="D29" i="2"/>
  <c r="L29" i="2"/>
  <c r="D30" i="2"/>
  <c r="L30" i="2" s="1"/>
  <c r="D31" i="2"/>
  <c r="L31" i="2"/>
  <c r="H13" i="2"/>
  <c r="H15" i="2"/>
  <c r="H17" i="2"/>
  <c r="H18" i="2"/>
  <c r="H19" i="2"/>
  <c r="H20" i="2"/>
  <c r="H21" i="2"/>
  <c r="H22" i="2"/>
  <c r="H23" i="2"/>
  <c r="H24" i="2"/>
  <c r="H25" i="2"/>
  <c r="H26" i="2"/>
  <c r="H27" i="2"/>
  <c r="H28" i="2"/>
  <c r="H29" i="2"/>
  <c r="H30" i="2"/>
  <c r="H31" i="2"/>
  <c r="H35" i="2"/>
  <c r="B36" i="2"/>
  <c r="L35" i="2"/>
  <c r="L24" i="2"/>
  <c r="L22" i="2"/>
  <c r="L20" i="2"/>
  <c r="L13" i="2"/>
  <c r="D15" i="3"/>
  <c r="C43" i="3"/>
  <c r="C36" i="3"/>
  <c r="C34" i="3"/>
  <c r="C30" i="3"/>
  <c r="C26" i="3"/>
  <c r="C20" i="3"/>
  <c r="V34" i="1"/>
  <c r="V30" i="1"/>
  <c r="V24" i="1"/>
  <c r="P10" i="1"/>
  <c r="C24" i="3"/>
  <c r="Z24" i="1"/>
  <c r="Z26" i="1"/>
  <c r="T33" i="1"/>
  <c r="L28" i="2"/>
  <c r="B61" i="2"/>
  <c r="C61" i="2" s="1"/>
  <c r="G61" i="2" s="1"/>
  <c r="L61" i="2" s="1"/>
  <c r="Y27" i="1"/>
  <c r="V27" i="1"/>
  <c r="S27" i="1"/>
  <c r="P27" i="1"/>
  <c r="M27" i="1"/>
  <c r="Y28" i="1"/>
  <c r="D28" i="3" l="1"/>
  <c r="D32" i="3" s="1"/>
  <c r="C32" i="3" s="1"/>
  <c r="B50" i="3" s="1"/>
  <c r="P24" i="1"/>
  <c r="S23" i="1"/>
  <c r="W18" i="1"/>
  <c r="S21" i="1"/>
  <c r="S24" i="1"/>
  <c r="T18" i="1"/>
  <c r="P23" i="1"/>
  <c r="Q38" i="1"/>
  <c r="F11" i="2" s="1"/>
  <c r="Y24" i="1"/>
  <c r="P34" i="1"/>
  <c r="Z13" i="1"/>
  <c r="Y15" i="1"/>
  <c r="Y23" i="1"/>
  <c r="S10" i="1"/>
  <c r="P33" i="1"/>
  <c r="W31" i="1"/>
  <c r="P35" i="1"/>
  <c r="V12" i="1"/>
  <c r="V14" i="1"/>
  <c r="V16" i="1"/>
  <c r="P32" i="1"/>
  <c r="L27" i="2"/>
  <c r="L25" i="2"/>
  <c r="W25" i="1"/>
  <c r="T25" i="1"/>
  <c r="Z25" i="1"/>
  <c r="P18" i="1"/>
  <c r="V18" i="1"/>
  <c r="V35" i="1"/>
  <c r="M22" i="1"/>
  <c r="P21" i="1"/>
  <c r="P22" i="1"/>
  <c r="Z11" i="1"/>
  <c r="W11" i="1"/>
  <c r="Z32" i="1"/>
  <c r="M19" i="1"/>
  <c r="V17" i="1"/>
  <c r="S32" i="1"/>
  <c r="P20" i="1"/>
  <c r="W12" i="1"/>
  <c r="M17" i="1"/>
  <c r="S31" i="1"/>
  <c r="V22" i="1"/>
  <c r="S20" i="1"/>
  <c r="P14" i="1"/>
  <c r="Y20" i="1"/>
  <c r="M32" i="1"/>
  <c r="M16" i="1"/>
  <c r="S30" i="1"/>
  <c r="P19" i="1"/>
  <c r="V15" i="1"/>
  <c r="Y32" i="1"/>
  <c r="M15" i="1"/>
  <c r="S29" i="1"/>
  <c r="V20" i="1"/>
  <c r="Z12" i="1"/>
  <c r="Y12" i="1"/>
  <c r="Z10" i="1"/>
  <c r="M14" i="1"/>
  <c r="W15" i="1"/>
  <c r="W29" i="1"/>
  <c r="P16" i="1"/>
  <c r="Y19" i="1"/>
  <c r="T10" i="1"/>
  <c r="M13" i="1"/>
  <c r="P12" i="1"/>
  <c r="T24" i="1"/>
  <c r="S22" i="1"/>
  <c r="W22" i="1"/>
  <c r="Z22" i="1"/>
  <c r="G63" i="2"/>
  <c r="L63" i="2" s="1"/>
  <c r="W19" i="1"/>
  <c r="T19" i="1"/>
  <c r="Z19" i="1"/>
  <c r="G62" i="2"/>
  <c r="L62" i="2" s="1"/>
  <c r="T22" i="1"/>
  <c r="L67" i="2"/>
  <c r="G59" i="2"/>
  <c r="L59" i="2" s="1"/>
  <c r="S26" i="1"/>
  <c r="V26" i="1"/>
  <c r="Y26" i="1"/>
  <c r="P26" i="1"/>
  <c r="M26" i="1"/>
  <c r="L48" i="2"/>
  <c r="L50" i="2" s="1"/>
  <c r="W33" i="1"/>
  <c r="Z33" i="1"/>
  <c r="T20" i="1"/>
  <c r="Z20" i="1"/>
  <c r="D38" i="1"/>
  <c r="G60" i="2"/>
  <c r="L60" i="2" s="1"/>
  <c r="Z21" i="1"/>
  <c r="W21" i="1"/>
  <c r="T21" i="1"/>
  <c r="W20" i="1"/>
  <c r="S25" i="1"/>
  <c r="V25" i="1"/>
  <c r="P25" i="1"/>
  <c r="C28" i="3"/>
  <c r="T17" i="1"/>
  <c r="T16" i="1"/>
  <c r="W16" i="1"/>
  <c r="W14" i="1"/>
  <c r="Z35" i="1"/>
  <c r="W13" i="1"/>
  <c r="E38" i="1"/>
  <c r="T31" i="1"/>
  <c r="T32" i="1"/>
  <c r="T30" i="1"/>
  <c r="Z30" i="1"/>
  <c r="Z29" i="1"/>
  <c r="T28" i="1"/>
  <c r="Z28" i="1"/>
  <c r="T15" i="1"/>
  <c r="T35" i="1"/>
  <c r="T27" i="1"/>
  <c r="Z27" i="1"/>
  <c r="T26" i="1"/>
  <c r="M11" i="1"/>
  <c r="P11" i="1"/>
  <c r="S11" i="1"/>
  <c r="V11" i="1"/>
  <c r="K41" i="1"/>
  <c r="Z17" i="1"/>
  <c r="V10" i="1"/>
  <c r="M10" i="1"/>
  <c r="T14" i="1"/>
  <c r="W23" i="1"/>
  <c r="T23" i="1"/>
  <c r="M25" i="1"/>
  <c r="T34" i="1"/>
  <c r="S13" i="1"/>
  <c r="V23" i="1"/>
  <c r="V28" i="1"/>
  <c r="P13" i="1"/>
  <c r="V13" i="1"/>
  <c r="V21" i="1"/>
  <c r="Y33" i="1"/>
  <c r="Y18" i="1"/>
  <c r="Z34" i="1"/>
  <c r="Y31" i="1"/>
  <c r="S28" i="1"/>
  <c r="P28" i="1"/>
  <c r="T38" i="1" l="1"/>
  <c r="Z38" i="1"/>
  <c r="W38" i="1"/>
  <c r="Y41" i="1"/>
  <c r="Y42" i="1" s="1"/>
  <c r="W39" i="1"/>
  <c r="I12" i="2" s="1"/>
  <c r="I11" i="2"/>
  <c r="I36" i="2" s="1"/>
  <c r="G11" i="2"/>
  <c r="T39" i="1"/>
  <c r="G12" i="2" s="1"/>
  <c r="Z39" i="1"/>
  <c r="J11" i="2"/>
  <c r="J36" i="2" s="1"/>
  <c r="N38" i="1"/>
  <c r="M41" i="1"/>
  <c r="M42" i="1" s="1"/>
  <c r="S41" i="1"/>
  <c r="S42" i="1" s="1"/>
  <c r="V41" i="1"/>
  <c r="V42" i="1" s="1"/>
  <c r="P41" i="1"/>
  <c r="P42" i="1" s="1"/>
  <c r="Q39" i="1"/>
  <c r="F12" i="2" s="1"/>
  <c r="F36" i="2" s="1"/>
  <c r="D11" i="2"/>
  <c r="I44" i="2" l="1"/>
  <c r="G44" i="2"/>
  <c r="J44" i="2"/>
  <c r="D36" i="2"/>
  <c r="G36" i="2"/>
  <c r="E11" i="2"/>
  <c r="N39" i="1"/>
  <c r="K42" i="1"/>
  <c r="AB42" i="1" s="1"/>
  <c r="H11" i="2"/>
  <c r="H12" i="2"/>
  <c r="I42" i="2"/>
  <c r="AB41" i="1"/>
  <c r="J42" i="2"/>
  <c r="AB38" i="1"/>
  <c r="F44" i="2" l="1"/>
  <c r="L44" i="2"/>
  <c r="H36" i="2"/>
  <c r="E12" i="2"/>
  <c r="L12" i="2" s="1"/>
  <c r="E39" i="1"/>
  <c r="AB39" i="1" s="1"/>
  <c r="G42" i="2"/>
  <c r="L11" i="2"/>
  <c r="E36" i="2" l="1"/>
  <c r="L36" i="2" s="1"/>
  <c r="I41" i="2"/>
  <c r="I47" i="2" l="1"/>
  <c r="G41" i="2"/>
  <c r="J41" i="2"/>
  <c r="J47" i="2" s="1"/>
  <c r="J49" i="2" s="1"/>
  <c r="I49" i="2" l="1"/>
  <c r="E41" i="2"/>
  <c r="G47" i="2"/>
  <c r="L41" i="2"/>
  <c r="G53" i="2" l="1"/>
  <c r="D22" i="3" s="1"/>
  <c r="G49" i="2"/>
  <c r="G55" i="2" s="1"/>
  <c r="D16" i="3" s="1"/>
  <c r="L49" i="2"/>
  <c r="L47" i="2"/>
  <c r="D18" i="3" l="1"/>
  <c r="C16" i="3"/>
  <c r="D38" i="3" l="1"/>
  <c r="C18" i="3"/>
  <c r="D40" i="3" l="1"/>
  <c r="C38" i="3"/>
  <c r="B51" i="3" s="1"/>
</calcChain>
</file>

<file path=xl/sharedStrings.xml><?xml version="1.0" encoding="utf-8"?>
<sst xmlns="http://schemas.openxmlformats.org/spreadsheetml/2006/main" count="269" uniqueCount="183">
  <si>
    <t>% Increased by:</t>
  </si>
  <si>
    <t>(Service Reference)</t>
  </si>
  <si>
    <t>(1)</t>
  </si>
  <si>
    <t>Management &amp; General Cost Pool</t>
  </si>
  <si>
    <t>Facilities &amp; Maintenance Cost Pool</t>
  </si>
  <si>
    <t>Education/Training</t>
  </si>
  <si>
    <t>Emergency Alert Response</t>
  </si>
  <si>
    <t>Other</t>
  </si>
  <si>
    <t>Non-DOEA Services &amp; Activities</t>
  </si>
  <si>
    <t>Fundraising &amp; Unallowable Activities</t>
  </si>
  <si>
    <t>STAFF</t>
  </si>
  <si>
    <t>POSITION DESCRIPTION</t>
  </si>
  <si>
    <t>CURRENT WAGES</t>
  </si>
  <si>
    <t>PROPOSED INCREASE</t>
  </si>
  <si>
    <t>PROPOSED BUDGET</t>
  </si>
  <si>
    <t>GROSS AVAILABLE HOURS</t>
  </si>
  <si>
    <t>HOLIDAY HOURS</t>
  </si>
  <si>
    <t>SICK LEAVE</t>
  </si>
  <si>
    <t>ANNUAL LEAVE</t>
  </si>
  <si>
    <t>OTHER NON-BILLABLE TIME</t>
  </si>
  <si>
    <t>NET AVAILABLE HOURS</t>
  </si>
  <si>
    <t>% OF TIME</t>
  </si>
  <si>
    <t>HR/UNIT</t>
  </si>
  <si>
    <t>WAGE COST</t>
  </si>
  <si>
    <t>%'age Check Total</t>
  </si>
  <si>
    <t>Employee Name</t>
  </si>
  <si>
    <t>TOTAL WAGES</t>
  </si>
  <si>
    <t>PERCENTAGE  OF WAGES</t>
  </si>
  <si>
    <t>TOTAL HOURS</t>
  </si>
  <si>
    <t>PERCENTAGE  OF HOURS</t>
  </si>
  <si>
    <t>LINE ITEM EXPENSES</t>
  </si>
  <si>
    <t>Prior Year Historical Costs</t>
  </si>
  <si>
    <t>Proposed Increase/ Decrease</t>
  </si>
  <si>
    <t>Proposed Budget Totals</t>
  </si>
  <si>
    <t>Total Program Costs</t>
  </si>
  <si>
    <t>Check for Total  Costs</t>
  </si>
  <si>
    <t>Wages</t>
  </si>
  <si>
    <t>Fringe</t>
  </si>
  <si>
    <t>Printing &amp; Supplies</t>
  </si>
  <si>
    <t>Advertising</t>
  </si>
  <si>
    <t>Insurance</t>
  </si>
  <si>
    <t>Maintenance &amp; Repair</t>
  </si>
  <si>
    <t>Equipment</t>
  </si>
  <si>
    <t>Program Supplies</t>
  </si>
  <si>
    <t>Depreciation</t>
  </si>
  <si>
    <t>Food &amp; Food Supplies</t>
  </si>
  <si>
    <t>TOTAL ALLOWABLE COSTS</t>
  </si>
  <si>
    <t>Service Subcontract Adjustment</t>
  </si>
  <si>
    <t>Reallocate Management &amp; General Costs</t>
  </si>
  <si>
    <t>Total Modified Direct Costs</t>
  </si>
  <si>
    <t xml:space="preserve">Reallocate Facilities &amp; Maintenance (Space) costs  </t>
  </si>
  <si>
    <t>Square Footage Occupied</t>
  </si>
  <si>
    <t>TOTAL COSTS BY SERVICE</t>
  </si>
  <si>
    <t>Budgeted In-Kind Valuation</t>
  </si>
  <si>
    <t>Number of Billing Units  (estimated)</t>
  </si>
  <si>
    <t>n/a</t>
  </si>
  <si>
    <t>UNIT COST (Actual Cost)</t>
  </si>
  <si>
    <t>UNIT RATE (Actual Cost LESS In-Kind Support)</t>
  </si>
  <si>
    <t>ORIGINAL DATE:</t>
  </si>
  <si>
    <t>REVISED DATE:</t>
  </si>
  <si>
    <t>REVISION NUMBER:</t>
  </si>
  <si>
    <t>DESCRIPTION</t>
  </si>
  <si>
    <t>TOTAL SERVICES</t>
  </si>
  <si>
    <t>1. Total Budgeted  Cash Costs</t>
  </si>
  <si>
    <t>1. (a)  Add Inkind Cost</t>
  </si>
  <si>
    <t>1. (b)  Total Budgeted Costs</t>
  </si>
  <si>
    <t>2. Total Budgeted Units</t>
  </si>
  <si>
    <t>4. Less Cash Match</t>
  </si>
  <si>
    <t>5. Less Inkind Match</t>
  </si>
  <si>
    <t xml:space="preserve">     Sub-Total Match:</t>
  </si>
  <si>
    <t>9.   Adjusted Budgeted Costs</t>
  </si>
  <si>
    <t>Travel</t>
  </si>
  <si>
    <t>Communications &amp; Postage</t>
  </si>
  <si>
    <t>Utilities</t>
  </si>
  <si>
    <t>Space Costs</t>
  </si>
  <si>
    <t>2.(a)  Total Cost Per Unit of Service</t>
  </si>
  <si>
    <t>Total Costs Less In-Kind by Service</t>
  </si>
  <si>
    <t>Position Description</t>
  </si>
  <si>
    <t>(62)</t>
  </si>
  <si>
    <t>(63)</t>
  </si>
  <si>
    <r>
      <t xml:space="preserve">11. Estimated Number of </t>
    </r>
    <r>
      <rPr>
        <b/>
        <sz val="10"/>
        <rFont val="Arial"/>
        <family val="2"/>
      </rPr>
      <t>UNDUPLICATED</t>
    </r>
    <r>
      <rPr>
        <sz val="10"/>
        <rFont val="Arial"/>
        <family val="2"/>
      </rPr>
      <t xml:space="preserve"> Clients </t>
    </r>
  </si>
  <si>
    <t xml:space="preserve">It is highly recommended that this workbook be saved to disk before you begin to prepare your budget worksheets. </t>
  </si>
  <si>
    <t>THE WORKSHEETS</t>
  </si>
  <si>
    <t>a.</t>
  </si>
  <si>
    <t>b.</t>
  </si>
  <si>
    <t>c.</t>
  </si>
  <si>
    <t>d</t>
  </si>
  <si>
    <t>Unused rows may be hidden.</t>
  </si>
  <si>
    <t>e.</t>
  </si>
  <si>
    <t>f.</t>
  </si>
  <si>
    <t>d.</t>
  </si>
  <si>
    <t xml:space="preserve">f. </t>
  </si>
  <si>
    <t>g.</t>
  </si>
  <si>
    <t>h.</t>
  </si>
  <si>
    <t>i.</t>
  </si>
  <si>
    <t>1.</t>
  </si>
  <si>
    <t>2.</t>
  </si>
  <si>
    <t>3</t>
  </si>
  <si>
    <t>4.</t>
  </si>
  <si>
    <t>I.</t>
  </si>
  <si>
    <t>II.</t>
  </si>
  <si>
    <t>III.</t>
  </si>
  <si>
    <t>IV.</t>
  </si>
  <si>
    <t>V.</t>
  </si>
  <si>
    <t>CONTRACT MODULE WORKSHEET INSTRUCTIONS</t>
  </si>
  <si>
    <t>10. Adjusted Cost Per Unit of Service</t>
  </si>
  <si>
    <t>Professional Fees/Legal/Audit</t>
  </si>
  <si>
    <r>
      <t>FORMULAS/LINKS:</t>
    </r>
    <r>
      <rPr>
        <sz val="10"/>
        <rFont val="Arial"/>
        <family val="2"/>
      </rPr>
      <t xml:space="preserve">  </t>
    </r>
    <r>
      <rPr>
        <u/>
        <sz val="10"/>
        <rFont val="Arial"/>
        <family val="2"/>
      </rPr>
      <t>Please do not write over formulas or links.</t>
    </r>
    <r>
      <rPr>
        <sz val="10"/>
        <rFont val="Arial"/>
        <family val="2"/>
      </rPr>
      <t xml:space="preserve">  If a formula or link result must be adjusted, add or subtract an amount in the formula or linked cell.  Cells in blue require input.</t>
    </r>
  </si>
  <si>
    <t>The Fringes: Enter the total of all fringe benefits in Column B, Line 9. The fringe expense for each service automatically calculates, based on the % of total wages.  If benefits are to be directly charged to each service, add or subtract an amount from the formula in each cell.  Do not write over the formulas.</t>
  </si>
  <si>
    <t>The Wages Row (Line 8) is linked to the Personnel Allocations Worksheet.  As information is entered into the Personnel Allocations Worksheet, the Unit Cost Worksheet automatically updates.  The wage cost information is calculated on the gross wages.</t>
  </si>
  <si>
    <t xml:space="preserve">Sub-contractors #2 </t>
  </si>
  <si>
    <t xml:space="preserve">Sub-contractors #3 </t>
  </si>
  <si>
    <t xml:space="preserve">Sub-contractors #4 </t>
  </si>
  <si>
    <t xml:space="preserve">Sub-contractors #5 </t>
  </si>
  <si>
    <r>
      <t>Comments:</t>
    </r>
    <r>
      <rPr>
        <b/>
        <sz val="10"/>
        <rFont val="Arial"/>
        <family val="2"/>
      </rPr>
      <t xml:space="preserve"> </t>
    </r>
    <r>
      <rPr>
        <sz val="10"/>
        <rFont val="Arial"/>
        <family val="2"/>
      </rPr>
      <t>On a separate page, please submit documentation describing unusual circumstances or documentation which helps to clarify budget information as shown on the worksheets.</t>
    </r>
  </si>
  <si>
    <r>
      <t xml:space="preserve">PERSONNEL ALLOCATIONS WORKSHEET: </t>
    </r>
    <r>
      <rPr>
        <sz val="10"/>
        <rFont val="Arial"/>
        <family val="2"/>
      </rPr>
      <t xml:space="preserve"> The Per</t>
    </r>
    <r>
      <rPr>
        <sz val="10"/>
        <rFont val="Arial"/>
      </rPr>
      <t>sonnel Allocations worksheet is the second worksheet in this workbook (after these instructions).  The personnel allocations worksheet must include all agency staff.</t>
    </r>
  </si>
  <si>
    <t>Hide any service columns that do not apply to your agency.  Do not delete the Non-DOEA, Fundraising or Unallowable Cost Columns.  These columns must be shown on the report when submitted.</t>
  </si>
  <si>
    <r>
      <t>UNIT COST WORKSHEET:</t>
    </r>
    <r>
      <rPr>
        <sz val="10"/>
        <rFont val="Arial"/>
      </rPr>
      <t xml:space="preserve">  The Unit Cost Worksheet is located after the Personnel Allocations Worksheet.  Please report all expenses (costs) for the related column r</t>
    </r>
    <r>
      <rPr>
        <u/>
        <sz val="10"/>
        <rFont val="Arial"/>
        <family val="2"/>
      </rPr>
      <t>egardless</t>
    </r>
    <r>
      <rPr>
        <sz val="10"/>
        <rFont val="Arial"/>
      </rPr>
      <t xml:space="preserve"> of funding source for each line item.  Budgeted expenditures that can be directly identified with one or more services should be manually allocated to those services.  Budgeted expenditures that apply to all services should be allocated to the "Management &amp; General Cost Pool" or the "Facilities &amp; Maintenance Cost Pool."</t>
    </r>
  </si>
  <si>
    <t>7.  Less Program Income</t>
  </si>
  <si>
    <t xml:space="preserve"> 3. Less NSIP</t>
  </si>
  <si>
    <t>Insert the agency name and the date on the lines indicated at the upper left hand side of the worksheet.</t>
  </si>
  <si>
    <r>
      <t>Printing:</t>
    </r>
    <r>
      <rPr>
        <sz val="10"/>
        <rFont val="Arial"/>
        <family val="2"/>
      </rPr>
      <t xml:space="preserve">  The Personnel Worksheet is set up to run in the landscape mode on legal paper.  If needed, the print setup can be changed.</t>
    </r>
  </si>
  <si>
    <t xml:space="preserve"> </t>
  </si>
  <si>
    <t>Service Subcontract Allowance (input subcont. amount if &lt;$25,000 or up to $25,000/per contract)</t>
  </si>
  <si>
    <t>In-Kind Space</t>
  </si>
  <si>
    <t>In-Kind Supplies</t>
  </si>
  <si>
    <t>In-Kind Volunteers</t>
  </si>
  <si>
    <t>ADDITIONAL SUBCONTRACTOR INFORMATION</t>
  </si>
  <si>
    <t>Contract</t>
  </si>
  <si>
    <t>Unit Cost</t>
  </si>
  <si>
    <t>Ttl Units</t>
  </si>
  <si>
    <t>Subcontr Units</t>
  </si>
  <si>
    <t xml:space="preserve">Sub-contractors #1: </t>
  </si>
  <si>
    <t>Sub-contractors #2:</t>
  </si>
  <si>
    <t>Sub-contractors #3:</t>
  </si>
  <si>
    <t>Sub-contractors #4:</t>
  </si>
  <si>
    <t>Sub-contractors #5:</t>
  </si>
  <si>
    <t>TOTAL UNIT ANALYSIS INFORMATION</t>
  </si>
  <si>
    <t>Units from Personnel Alloc. Worksheet (Direct Staff)</t>
  </si>
  <si>
    <t>Subcontract Units</t>
  </si>
  <si>
    <t>Direct Staff Units plus Subcontract Units</t>
  </si>
  <si>
    <t>Checkpoint for Estimated Billing Units</t>
  </si>
  <si>
    <t>DIF %</t>
  </si>
  <si>
    <t>N/A</t>
  </si>
  <si>
    <t>LESS IN-KIND SUPPORT per unit</t>
  </si>
  <si>
    <r>
      <t>SERVICE DESCRIPTION REFERENCE LIST</t>
    </r>
    <r>
      <rPr>
        <sz val="10"/>
        <rFont val="Arial"/>
        <family val="2"/>
      </rPr>
      <t xml:space="preserve">:  The last page of this workbook contains a list of the service reference numbers and the assigned description.  </t>
    </r>
    <r>
      <rPr>
        <b/>
        <u/>
        <sz val="10"/>
        <rFont val="Arial"/>
        <family val="2"/>
      </rPr>
      <t/>
    </r>
  </si>
  <si>
    <t>Insert the personnel information beginning on row 10.  Use one line for each employee.  Include the proposed gross wages and net available hours calculations for each employee.  Volunteers can be shown with "0" wages and net available hours.  For each position, manually insert the percentage of time allocated to one or more of the services (the allocations must be based on recent time studies or other accurate and verifiable documentation).  The worksheet will calculate the amount of time and wages allocated to each service.</t>
  </si>
  <si>
    <r>
      <t>To Insert more rows for personnel:</t>
    </r>
    <r>
      <rPr>
        <sz val="10"/>
        <rFont val="Arial"/>
        <family val="2"/>
      </rPr>
      <t xml:space="preserve">  You may insert rows into the Personnel Sheet.  When inserting rows to incorporate additional staff positions you can copy the formula down from the row above.</t>
    </r>
  </si>
  <si>
    <r>
      <t>PLEASE !!!!</t>
    </r>
    <r>
      <rPr>
        <b/>
        <sz val="10"/>
        <rFont val="Arial"/>
        <family val="2"/>
      </rPr>
      <t xml:space="preserve"> </t>
    </r>
    <r>
      <rPr>
        <sz val="10"/>
        <rFont val="Arial"/>
        <family val="2"/>
      </rPr>
      <t>DO NOT DELETE A COLUMN OR A ROW.  Deleting a row or column may change a formula and the worksheet will not calculate properly</t>
    </r>
  </si>
  <si>
    <t>Do not delete any rows or line items.  All of the line items must be fully shown when the report is submitted.  Do not add any line items, except for subcontractors, which must be itemized (each subcontractor must be shown separately).</t>
  </si>
  <si>
    <t>Complete all applicable line item expenses allocating cost to the appropriate "service category". The travel cost category includes transportation costs, lodging costs, meals and other related items (parking fees, tolls, conference registration fees, etc.).  The communications category includes telephone costs, other telecommunication charges, postage and shipping costs.  The maintenance and repair category is for equipment repair or equipment leases.  The space cost category includes rent, building maintenance, repairs and supplies.  The equipment category includes one year of depreciation costs associated with the acquisition of non-consumable, non-expendable property or capital goods which meet or exceed the DOEA specified capitalization limits.</t>
  </si>
  <si>
    <t>Subcontractors:  Rows 21 - 25.  All subcontractors should be individually listed.  To add more rows to itemize subcontractors, insert before row 25 and copy the previous row down.</t>
  </si>
  <si>
    <t>The value of in-kind should be shown as a separate expense line item (Rows 30-32).  If you receive free rent as an in-kind contribution, you must include the in-kind space amount as a separate item under row 30.</t>
  </si>
  <si>
    <t>The worksheet will allocate all of the expenses of the management and general expense cost pool.  The worksheet will also allocate all of the expenses for the facility cost pool, only if the expense is allocated to Column F.  For the cost to be allocated properly by service, the total square footage of the agency must be inserted in Column B, row 42.  The square footage allocated to each service must also be shown in the appropriate column.</t>
  </si>
  <si>
    <t xml:space="preserve">Number of Billing Units:  Row 48.  This item must include all units of service regardless of funding source. </t>
  </si>
  <si>
    <r>
      <t>Supporting Budget Schedule by Program Activity:</t>
    </r>
    <r>
      <rPr>
        <sz val="10"/>
        <rFont val="Arial"/>
      </rPr>
      <t xml:space="preserve">  The Supporting Budget Schedule by Program Activity Worksheet is located after the Unit Cost Worksheet.  The Supporting Budget Schedule by Program Activity should only reflect the amounts and units supported by the AAA allocation for that program.  A separate Supporting Budget Schedule by Program Activity sheet must be submitted for each AAA funded program or title. A separate sheet of detailed directions has been provided for the Supporting Budget Schedule by Program Activity pages.</t>
    </r>
  </si>
  <si>
    <t>All of the spreadsheets are linked and formula driven.  Do not delete any column(s) or rows, hide them!  If a column or row is deleted it can (and probably will) change the formulas and cause the worksheets not to calculate properly.</t>
  </si>
  <si>
    <t>6. Less Program Income Used as Match</t>
  </si>
  <si>
    <t>8.  Less Other Non-Matching Cash &amp; Co-payments</t>
  </si>
  <si>
    <t xml:space="preserve">BUDGET YEAR: </t>
  </si>
  <si>
    <t>Contract Allocation:</t>
  </si>
  <si>
    <t>Funding Source/Program:</t>
  </si>
  <si>
    <t>Match Requirement:</t>
  </si>
  <si>
    <t>Co-Pays Projected:</t>
  </si>
  <si>
    <t>Budget Accuracy Checks</t>
  </si>
  <si>
    <t>Rates Transfer Over?</t>
  </si>
  <si>
    <t>NSIP?</t>
  </si>
  <si>
    <t>Do Co-Pays Balance?</t>
  </si>
  <si>
    <t>Estimated Donations? P.I.?</t>
  </si>
  <si>
    <t>Match Met?</t>
  </si>
  <si>
    <t>Budget Balanced?</t>
  </si>
  <si>
    <t xml:space="preserve"> =Formula Driven</t>
  </si>
  <si>
    <t>GA Foods Sub-contractors #1</t>
  </si>
  <si>
    <t>8.  Less Funding received from other Sources for services</t>
  </si>
  <si>
    <t xml:space="preserve"> (Total Budgeted Units from Unit Cost Worksheet less units provided through other funding sources)</t>
  </si>
  <si>
    <t>Include all costs for a service regardless of funding source (Including non-DOEA funding)</t>
  </si>
  <si>
    <t>Include Total units form all funding sources (inlcuding non-DOEA funding)</t>
  </si>
  <si>
    <t>Area Agency on Aging Palm Beach/Treaure Coast Inc.</t>
  </si>
  <si>
    <t>UNIT COST METHODOLOGY</t>
  </si>
  <si>
    <t>PERSONNEL ALLOCATIONS WORKSHEET (All Funding Sources)</t>
  </si>
  <si>
    <t>PROVIDER NAME:</t>
  </si>
  <si>
    <t>UNIT COST WORKSHEET</t>
  </si>
  <si>
    <t>SUPPORTING BUDGET BY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</si>
</sst>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_(* #,##0_);_(* \(#,##0\);_(* &quot;-&quot;??_);_(@_)"/>
  </numFmts>
  <fonts count="26" x14ac:knownFonts="1">
    <font>
      <sz val="10"/>
      <name val="Arial"/>
    </font>
    <font>
      <sz val="10"/>
      <name val="Arial"/>
      <family val="2"/>
    </font>
    <font>
      <sz val="10"/>
      <color indexed="39"/>
      <name val="Arial"/>
      <family val="2"/>
    </font>
    <font>
      <sz val="10"/>
      <color indexed="56"/>
      <name val="Arial"/>
      <family val="2"/>
    </font>
    <font>
      <b/>
      <sz val="9"/>
      <color indexed="23"/>
      <name val="Arial"/>
      <family val="2"/>
    </font>
    <font>
      <sz val="9"/>
      <name val="Arial"/>
      <family val="2"/>
    </font>
    <font>
      <b/>
      <sz val="8"/>
      <color indexed="23"/>
      <name val="Arial"/>
      <family val="2"/>
    </font>
    <font>
      <b/>
      <sz val="9"/>
      <name val="Arial"/>
      <family val="2"/>
    </font>
    <font>
      <b/>
      <sz val="9"/>
      <color indexed="10"/>
      <name val="Arial"/>
      <family val="2"/>
    </font>
    <font>
      <sz val="10"/>
      <color indexed="12"/>
      <name val="Arial"/>
      <family val="2"/>
    </font>
    <font>
      <sz val="10"/>
      <name val="Arial"/>
      <family val="2"/>
    </font>
    <font>
      <sz val="10"/>
      <color indexed="10"/>
      <name val="Arial"/>
      <family val="2"/>
    </font>
    <font>
      <b/>
      <sz val="10"/>
      <name val="Arial"/>
      <family val="2"/>
    </font>
    <font>
      <b/>
      <sz val="10"/>
      <name val="Arial"/>
      <family val="2"/>
    </font>
    <font>
      <sz val="10"/>
      <color indexed="23"/>
      <name val="Arial"/>
      <family val="2"/>
    </font>
    <font>
      <b/>
      <sz val="9"/>
      <color indexed="18"/>
      <name val="Arial"/>
      <family val="2"/>
    </font>
    <font>
      <b/>
      <sz val="10"/>
      <color indexed="10"/>
      <name val="Arial"/>
      <family val="2"/>
    </font>
    <font>
      <b/>
      <u/>
      <sz val="10"/>
      <name val="Arial"/>
      <family val="2"/>
    </font>
    <font>
      <sz val="12"/>
      <name val="Times New Roman"/>
      <family val="1"/>
    </font>
    <font>
      <sz val="8"/>
      <name val="Arial"/>
      <family val="2"/>
    </font>
    <font>
      <b/>
      <sz val="10"/>
      <color indexed="8"/>
      <name val="Arial"/>
      <family val="2"/>
    </font>
    <font>
      <u/>
      <sz val="10"/>
      <name val="Arial"/>
      <family val="2"/>
    </font>
    <font>
      <b/>
      <u val="singleAccounting"/>
      <sz val="10"/>
      <name val="Arial"/>
      <family val="2"/>
    </font>
    <font>
      <u/>
      <sz val="10"/>
      <color theme="10"/>
      <name val="Arial"/>
      <family val="2"/>
    </font>
    <font>
      <b/>
      <sz val="10"/>
      <color rgb="FFFF0000"/>
      <name val="Arial"/>
      <family val="2"/>
    </font>
    <font>
      <u/>
      <sz val="10"/>
      <color rgb="FFFF0000"/>
      <name val="Arial"/>
      <family val="2"/>
    </font>
  </fonts>
  <fills count="11">
    <fill>
      <patternFill patternType="none"/>
    </fill>
    <fill>
      <patternFill patternType="gray125"/>
    </fill>
    <fill>
      <patternFill patternType="solid">
        <fgColor indexed="22"/>
        <bgColor indexed="9"/>
      </patternFill>
    </fill>
    <fill>
      <patternFill patternType="solid">
        <fgColor indexed="42"/>
        <bgColor indexed="9"/>
      </patternFill>
    </fill>
    <fill>
      <patternFill patternType="solid">
        <fgColor indexed="26"/>
        <bgColor indexed="9"/>
      </patternFill>
    </fill>
    <fill>
      <patternFill patternType="solid">
        <fgColor indexed="47"/>
        <bgColor indexed="9"/>
      </patternFill>
    </fill>
    <fill>
      <patternFill patternType="solid">
        <fgColor indexed="1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style="thick">
        <color indexed="64"/>
      </left>
      <right style="thin">
        <color indexed="64"/>
      </right>
      <top/>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style="thick">
        <color indexed="64"/>
      </left>
      <right style="thick">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ck">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right style="thick">
        <color indexed="64"/>
      </right>
      <top/>
      <bottom/>
      <diagonal/>
    </border>
    <border>
      <left style="medium">
        <color indexed="64"/>
      </left>
      <right/>
      <top style="thin">
        <color indexed="64"/>
      </top>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230">
    <xf numFmtId="0" fontId="0" fillId="0" borderId="0" xfId="0"/>
    <xf numFmtId="43" fontId="0" fillId="0" borderId="0" xfId="0" applyNumberFormat="1"/>
    <xf numFmtId="10" fontId="0" fillId="0" borderId="0" xfId="0" applyNumberFormat="1"/>
    <xf numFmtId="43" fontId="2" fillId="0" borderId="0" xfId="0" applyNumberFormat="1" applyFont="1"/>
    <xf numFmtId="43" fontId="0" fillId="0" borderId="0" xfId="0" applyNumberFormat="1" applyAlignment="1">
      <alignment horizontal="center"/>
    </xf>
    <xf numFmtId="43" fontId="0" fillId="2" borderId="1" xfId="0" applyNumberFormat="1" applyFill="1" applyBorder="1" applyAlignment="1">
      <alignment horizontal="center" wrapText="1"/>
    </xf>
    <xf numFmtId="43" fontId="0" fillId="2" borderId="2" xfId="0" applyNumberFormat="1" applyFill="1" applyBorder="1" applyAlignment="1">
      <alignment horizontal="center" wrapText="1"/>
    </xf>
    <xf numFmtId="10" fontId="0" fillId="3" borderId="3" xfId="0" applyNumberFormat="1" applyFill="1" applyBorder="1" applyAlignment="1">
      <alignment horizontal="center" wrapText="1"/>
    </xf>
    <xf numFmtId="43" fontId="0" fillId="3" borderId="4" xfId="0" applyNumberFormat="1" applyFill="1" applyBorder="1" applyAlignment="1">
      <alignment horizontal="center" wrapText="1"/>
    </xf>
    <xf numFmtId="43" fontId="0" fillId="3" borderId="5" xfId="0" applyNumberFormat="1" applyFill="1" applyBorder="1" applyAlignment="1">
      <alignment horizontal="center" wrapText="1"/>
    </xf>
    <xf numFmtId="10" fontId="0" fillId="4" borderId="3" xfId="0" applyNumberFormat="1" applyFill="1" applyBorder="1" applyAlignment="1">
      <alignment horizontal="center" wrapText="1"/>
    </xf>
    <xf numFmtId="43" fontId="0" fillId="4" borderId="4" xfId="0" applyNumberFormat="1" applyFill="1" applyBorder="1" applyAlignment="1">
      <alignment horizontal="center" wrapText="1"/>
    </xf>
    <xf numFmtId="43" fontId="0" fillId="4" borderId="5" xfId="0" applyNumberFormat="1" applyFill="1" applyBorder="1" applyAlignment="1">
      <alignment horizontal="center" wrapText="1"/>
    </xf>
    <xf numFmtId="43" fontId="8" fillId="0" borderId="0" xfId="0" applyNumberFormat="1" applyFont="1" applyAlignment="1">
      <alignment horizontal="center" wrapText="1"/>
    </xf>
    <xf numFmtId="43" fontId="9" fillId="0" borderId="0" xfId="0" applyNumberFormat="1" applyFont="1" applyProtection="1">
      <protection locked="0"/>
    </xf>
    <xf numFmtId="164" fontId="9" fillId="0" borderId="0" xfId="0" applyNumberFormat="1" applyFont="1" applyProtection="1">
      <protection locked="0"/>
    </xf>
    <xf numFmtId="164" fontId="0" fillId="0" borderId="0" xfId="0" applyNumberFormat="1"/>
    <xf numFmtId="43" fontId="0" fillId="0" borderId="6" xfId="0" applyNumberFormat="1" applyBorder="1"/>
    <xf numFmtId="10" fontId="9" fillId="0" borderId="0" xfId="0" applyNumberFormat="1" applyFont="1" applyProtection="1">
      <protection locked="0"/>
    </xf>
    <xf numFmtId="10" fontId="11" fillId="0" borderId="0" xfId="0" applyNumberFormat="1" applyFont="1"/>
    <xf numFmtId="43" fontId="0" fillId="0" borderId="7" xfId="0" applyNumberFormat="1" applyBorder="1"/>
    <xf numFmtId="10" fontId="0" fillId="0" borderId="8" xfId="0" applyNumberFormat="1" applyBorder="1"/>
    <xf numFmtId="43" fontId="13" fillId="0" borderId="0" xfId="0" applyNumberFormat="1" applyFont="1"/>
    <xf numFmtId="10" fontId="13" fillId="0" borderId="8" xfId="0" applyNumberFormat="1" applyFont="1" applyBorder="1"/>
    <xf numFmtId="164" fontId="13" fillId="0" borderId="0" xfId="0" applyNumberFormat="1" applyFont="1"/>
    <xf numFmtId="43" fontId="13" fillId="0" borderId="7" xfId="0" applyNumberFormat="1" applyFont="1" applyBorder="1"/>
    <xf numFmtId="10" fontId="13" fillId="0" borderId="0" xfId="0" applyNumberFormat="1" applyFont="1"/>
    <xf numFmtId="165" fontId="13" fillId="0" borderId="0" xfId="0" applyNumberFormat="1" applyFont="1"/>
    <xf numFmtId="165" fontId="13" fillId="0" borderId="8" xfId="0" applyNumberFormat="1" applyFont="1" applyBorder="1"/>
    <xf numFmtId="165" fontId="13" fillId="0" borderId="7" xfId="0" applyNumberFormat="1" applyFont="1" applyBorder="1" applyAlignment="1"/>
    <xf numFmtId="165" fontId="13" fillId="0" borderId="7" xfId="0" applyNumberFormat="1" applyFont="1" applyBorder="1"/>
    <xf numFmtId="43" fontId="10" fillId="0" borderId="0" xfId="0" applyNumberFormat="1" applyFont="1" applyProtection="1"/>
    <xf numFmtId="49" fontId="6" fillId="0" borderId="0" xfId="0" applyNumberFormat="1" applyFont="1" applyAlignment="1">
      <alignment horizontal="center"/>
    </xf>
    <xf numFmtId="0" fontId="14" fillId="0" borderId="0" xfId="0" applyFont="1"/>
    <xf numFmtId="10" fontId="12" fillId="4" borderId="9" xfId="0" applyNumberFormat="1" applyFont="1" applyFill="1" applyBorder="1" applyAlignment="1">
      <alignment horizontal="center" wrapText="1"/>
    </xf>
    <xf numFmtId="41" fontId="7" fillId="2" borderId="9" xfId="2" applyFont="1" applyFill="1" applyBorder="1" applyAlignment="1">
      <alignment horizontal="center" wrapText="1"/>
    </xf>
    <xf numFmtId="0" fontId="0" fillId="0" borderId="0" xfId="0" applyAlignment="1">
      <alignment horizontal="center" wrapText="1"/>
    </xf>
    <xf numFmtId="41" fontId="15" fillId="0" borderId="0" xfId="2" applyFont="1" applyAlignment="1">
      <alignment horizontal="center" wrapText="1"/>
    </xf>
    <xf numFmtId="43" fontId="0" fillId="0" borderId="0" xfId="0" applyNumberFormat="1" applyProtection="1">
      <protection locked="0"/>
    </xf>
    <xf numFmtId="43" fontId="13" fillId="5" borderId="0" xfId="0" applyNumberFormat="1" applyFont="1" applyFill="1"/>
    <xf numFmtId="43" fontId="16" fillId="5" borderId="0" xfId="0" applyNumberFormat="1" applyFont="1" applyFill="1"/>
    <xf numFmtId="41" fontId="0" fillId="0" borderId="0" xfId="0" applyNumberFormat="1" applyAlignment="1"/>
    <xf numFmtId="41" fontId="0" fillId="0" borderId="0" xfId="0" applyNumberFormat="1" applyAlignment="1">
      <alignment horizontal="center"/>
    </xf>
    <xf numFmtId="41" fontId="9" fillId="0" borderId="0" xfId="0" applyNumberFormat="1" applyFont="1" applyAlignment="1" applyProtection="1">
      <alignment horizontal="center"/>
      <protection locked="0"/>
    </xf>
    <xf numFmtId="41" fontId="0" fillId="0" borderId="0" xfId="0" applyNumberFormat="1" applyAlignment="1" applyProtection="1">
      <alignment horizontal="center"/>
      <protection locked="0"/>
    </xf>
    <xf numFmtId="43" fontId="13" fillId="3" borderId="0" xfId="0" applyNumberFormat="1" applyFont="1" applyFill="1"/>
    <xf numFmtId="43" fontId="11" fillId="5" borderId="0" xfId="0" applyNumberFormat="1" applyFont="1" applyFill="1"/>
    <xf numFmtId="43" fontId="13" fillId="5" borderId="0" xfId="0" applyNumberFormat="1" applyFont="1" applyFill="1" applyBorder="1" applyAlignment="1">
      <alignment horizontal="center"/>
    </xf>
    <xf numFmtId="43" fontId="13" fillId="5" borderId="0" xfId="0" applyNumberFormat="1" applyFont="1" applyFill="1" applyBorder="1"/>
    <xf numFmtId="43" fontId="0" fillId="5" borderId="0" xfId="0" applyNumberFormat="1" applyFill="1" applyBorder="1"/>
    <xf numFmtId="0" fontId="10" fillId="0" borderId="0" xfId="0" applyFont="1" applyAlignment="1">
      <alignment wrapText="1"/>
    </xf>
    <xf numFmtId="0" fontId="10" fillId="0" borderId="0" xfId="0" applyFont="1"/>
    <xf numFmtId="43" fontId="10" fillId="0" borderId="0" xfId="0" applyNumberFormat="1" applyFont="1"/>
    <xf numFmtId="0" fontId="13" fillId="2" borderId="10" xfId="0" applyFont="1" applyFill="1" applyBorder="1" applyAlignment="1">
      <alignment horizontal="center" wrapText="1"/>
    </xf>
    <xf numFmtId="4" fontId="10" fillId="5" borderId="11" xfId="0" applyNumberFormat="1" applyFont="1" applyFill="1" applyBorder="1"/>
    <xf numFmtId="4" fontId="10" fillId="0" borderId="12" xfId="0" applyNumberFormat="1" applyFont="1" applyBorder="1"/>
    <xf numFmtId="4" fontId="10" fillId="0" borderId="0" xfId="0" applyNumberFormat="1" applyFont="1" applyBorder="1"/>
    <xf numFmtId="4" fontId="10" fillId="5" borderId="13" xfId="0" applyNumberFormat="1" applyFont="1" applyFill="1" applyBorder="1"/>
    <xf numFmtId="4" fontId="10" fillId="0" borderId="14" xfId="0" applyNumberFormat="1" applyFont="1" applyBorder="1"/>
    <xf numFmtId="4" fontId="10" fillId="0" borderId="15" xfId="0" applyNumberFormat="1" applyFont="1" applyBorder="1"/>
    <xf numFmtId="4" fontId="10" fillId="5" borderId="13" xfId="0" applyNumberFormat="1" applyFont="1" applyFill="1" applyBorder="1" applyAlignment="1">
      <alignment horizontal="center"/>
    </xf>
    <xf numFmtId="4" fontId="9" fillId="0" borderId="15" xfId="0" applyNumberFormat="1" applyFont="1" applyBorder="1" applyProtection="1">
      <protection locked="0"/>
    </xf>
    <xf numFmtId="4" fontId="10" fillId="0" borderId="0" xfId="0" applyNumberFormat="1" applyFont="1" applyBorder="1" applyProtection="1">
      <protection locked="0"/>
    </xf>
    <xf numFmtId="4" fontId="9" fillId="0" borderId="0" xfId="0" applyNumberFormat="1" applyFont="1" applyBorder="1" applyProtection="1">
      <protection locked="0"/>
    </xf>
    <xf numFmtId="4" fontId="10" fillId="5" borderId="11" xfId="0" applyNumberFormat="1" applyFont="1" applyFill="1" applyBorder="1" applyAlignment="1">
      <alignment horizontal="center"/>
    </xf>
    <xf numFmtId="4" fontId="10" fillId="5" borderId="16" xfId="0" applyNumberFormat="1" applyFont="1" applyFill="1" applyBorder="1"/>
    <xf numFmtId="4" fontId="10" fillId="0" borderId="17" xfId="0" applyNumberFormat="1" applyFont="1" applyBorder="1"/>
    <xf numFmtId="0" fontId="0" fillId="0" borderId="0" xfId="0" applyAlignment="1">
      <alignment horizontal="center"/>
    </xf>
    <xf numFmtId="0" fontId="18" fillId="0" borderId="0" xfId="0" applyFont="1"/>
    <xf numFmtId="43" fontId="0" fillId="2" borderId="19" xfId="0" applyNumberFormat="1" applyFill="1" applyBorder="1" applyAlignment="1">
      <alignment horizontal="center" wrapText="1"/>
    </xf>
    <xf numFmtId="43" fontId="0" fillId="2" borderId="20" xfId="0" applyNumberFormat="1" applyFill="1" applyBorder="1" applyAlignment="1">
      <alignment horizontal="center" wrapText="1"/>
    </xf>
    <xf numFmtId="3" fontId="10" fillId="5" borderId="11" xfId="0" applyNumberFormat="1" applyFont="1" applyFill="1" applyBorder="1" applyAlignment="1">
      <alignment horizontal="center"/>
    </xf>
    <xf numFmtId="3" fontId="9" fillId="0" borderId="0" xfId="0" applyNumberFormat="1" applyFont="1" applyBorder="1" applyAlignment="1" applyProtection="1">
      <alignment horizontal="center"/>
      <protection locked="0"/>
    </xf>
    <xf numFmtId="43" fontId="19" fillId="0" borderId="0" xfId="0" applyNumberFormat="1" applyFont="1"/>
    <xf numFmtId="0" fontId="19" fillId="0" borderId="0" xfId="0" applyFont="1"/>
    <xf numFmtId="43" fontId="9" fillId="0" borderId="0" xfId="0" applyNumberFormat="1" applyFont="1"/>
    <xf numFmtId="164" fontId="9" fillId="0" borderId="0" xfId="0" applyNumberFormat="1" applyFont="1"/>
    <xf numFmtId="10" fontId="9" fillId="0" borderId="8" xfId="0" applyNumberFormat="1" applyFont="1" applyBorder="1"/>
    <xf numFmtId="10" fontId="9" fillId="0" borderId="0" xfId="0" applyNumberFormat="1" applyFont="1"/>
    <xf numFmtId="4" fontId="9" fillId="0" borderId="14" xfId="0" applyNumberFormat="1" applyFont="1" applyBorder="1" applyProtection="1">
      <protection locked="0"/>
    </xf>
    <xf numFmtId="4" fontId="13" fillId="5" borderId="0" xfId="0" applyNumberFormat="1" applyFont="1" applyFill="1"/>
    <xf numFmtId="4" fontId="13" fillId="0" borderId="0" xfId="0" applyNumberFormat="1" applyFont="1"/>
    <xf numFmtId="4" fontId="0" fillId="0" borderId="0" xfId="0" applyNumberFormat="1"/>
    <xf numFmtId="0" fontId="10" fillId="0" borderId="0" xfId="0" applyFont="1" applyAlignment="1" applyProtection="1">
      <protection locked="0"/>
    </xf>
    <xf numFmtId="0" fontId="0" fillId="0" borderId="0" xfId="0" applyAlignment="1"/>
    <xf numFmtId="0" fontId="13" fillId="2" borderId="20" xfId="0" applyFont="1" applyFill="1" applyBorder="1" applyAlignment="1">
      <alignment horizontal="center"/>
    </xf>
    <xf numFmtId="10" fontId="13" fillId="3" borderId="21" xfId="0" applyNumberFormat="1" applyFont="1" applyFill="1" applyBorder="1" applyAlignment="1">
      <alignment horizontal="center" wrapText="1"/>
    </xf>
    <xf numFmtId="10" fontId="13" fillId="3" borderId="9" xfId="0" applyNumberFormat="1" applyFont="1" applyFill="1" applyBorder="1" applyAlignment="1">
      <alignment horizontal="center" wrapText="1"/>
    </xf>
    <xf numFmtId="43" fontId="5" fillId="2" borderId="1" xfId="0" applyNumberFormat="1" applyFont="1" applyFill="1" applyBorder="1" applyAlignment="1">
      <alignment horizontal="center" wrapText="1"/>
    </xf>
    <xf numFmtId="0" fontId="6" fillId="0" borderId="0" xfId="0" applyFont="1" applyAlignment="1">
      <alignment horizontal="center"/>
    </xf>
    <xf numFmtId="0" fontId="13" fillId="0" borderId="0" xfId="0" applyFont="1" applyAlignment="1"/>
    <xf numFmtId="0" fontId="10" fillId="0" borderId="0" xfId="0" quotePrefix="1" applyFont="1" applyAlignment="1"/>
    <xf numFmtId="40" fontId="0" fillId="0" borderId="0" xfId="0" applyNumberFormat="1"/>
    <xf numFmtId="40" fontId="13" fillId="2" borderId="1" xfId="0" applyNumberFormat="1" applyFont="1" applyFill="1" applyBorder="1" applyAlignment="1">
      <alignment horizontal="center" wrapText="1"/>
    </xf>
    <xf numFmtId="40" fontId="9" fillId="0" borderId="0" xfId="0" applyNumberFormat="1" applyFont="1" applyProtection="1">
      <protection locked="0"/>
    </xf>
    <xf numFmtId="40" fontId="13" fillId="5" borderId="0" xfId="0" applyNumberFormat="1" applyFont="1" applyFill="1"/>
    <xf numFmtId="40" fontId="0" fillId="0" borderId="0" xfId="0" applyNumberFormat="1" applyAlignment="1">
      <alignment horizontal="center"/>
    </xf>
    <xf numFmtId="40" fontId="13" fillId="3" borderId="0" xfId="0" applyNumberFormat="1" applyFont="1" applyFill="1"/>
    <xf numFmtId="40" fontId="13" fillId="0" borderId="0" xfId="0" applyNumberFormat="1" applyFont="1"/>
    <xf numFmtId="40" fontId="16" fillId="5" borderId="0" xfId="0" applyNumberFormat="1" applyFont="1" applyFill="1"/>
    <xf numFmtId="40" fontId="13" fillId="5" borderId="0" xfId="0" applyNumberFormat="1" applyFont="1" applyFill="1" applyBorder="1"/>
    <xf numFmtId="10" fontId="0" fillId="0" borderId="0" xfId="0" applyNumberFormat="1" applyAlignment="1">
      <alignment horizontal="center"/>
    </xf>
    <xf numFmtId="10" fontId="13" fillId="2" borderId="1" xfId="0" applyNumberFormat="1" applyFont="1" applyFill="1" applyBorder="1" applyAlignment="1">
      <alignment horizontal="center" wrapText="1"/>
    </xf>
    <xf numFmtId="10" fontId="9" fillId="0" borderId="0" xfId="0" applyNumberFormat="1" applyFont="1" applyAlignment="1" applyProtection="1">
      <alignment horizontal="center"/>
      <protection locked="0"/>
    </xf>
    <xf numFmtId="10" fontId="13" fillId="5" borderId="0" xfId="0" applyNumberFormat="1" applyFont="1" applyFill="1" applyAlignment="1">
      <alignment horizontal="center"/>
    </xf>
    <xf numFmtId="10" fontId="13" fillId="3" borderId="0" xfId="0" applyNumberFormat="1" applyFont="1" applyFill="1" applyAlignment="1">
      <alignment horizontal="center"/>
    </xf>
    <xf numFmtId="10" fontId="13" fillId="0" borderId="0" xfId="0" applyNumberFormat="1" applyFont="1" applyAlignment="1">
      <alignment horizontal="center"/>
    </xf>
    <xf numFmtId="10" fontId="16" fillId="5" borderId="0" xfId="0" applyNumberFormat="1" applyFont="1" applyFill="1" applyAlignment="1">
      <alignment horizontal="center"/>
    </xf>
    <xf numFmtId="10" fontId="13" fillId="5" borderId="0" xfId="0" applyNumberFormat="1" applyFont="1" applyFill="1" applyBorder="1" applyAlignment="1">
      <alignment horizontal="center"/>
    </xf>
    <xf numFmtId="40" fontId="0" fillId="0" borderId="0" xfId="0" applyNumberFormat="1" applyAlignment="1"/>
    <xf numFmtId="40" fontId="0" fillId="0" borderId="7" xfId="0" applyNumberFormat="1" applyBorder="1" applyAlignment="1"/>
    <xf numFmtId="40" fontId="13" fillId="5" borderId="7" xfId="0" applyNumberFormat="1" applyFont="1" applyFill="1" applyBorder="1" applyAlignment="1"/>
    <xf numFmtId="40" fontId="0" fillId="0" borderId="7" xfId="0" applyNumberFormat="1" applyBorder="1" applyAlignment="1">
      <alignment horizontal="center"/>
    </xf>
    <xf numFmtId="40" fontId="13" fillId="3" borderId="7" xfId="0" applyNumberFormat="1" applyFont="1" applyFill="1" applyBorder="1" applyAlignment="1"/>
    <xf numFmtId="40" fontId="13" fillId="0" borderId="7" xfId="0" applyNumberFormat="1" applyFont="1" applyBorder="1" applyAlignment="1"/>
    <xf numFmtId="40" fontId="16" fillId="5" borderId="7" xfId="0" applyNumberFormat="1" applyFont="1" applyFill="1" applyBorder="1" applyAlignment="1"/>
    <xf numFmtId="40" fontId="13" fillId="2" borderId="2" xfId="0" applyNumberFormat="1" applyFont="1" applyFill="1" applyBorder="1" applyAlignment="1">
      <alignment horizontal="center" wrapText="1"/>
    </xf>
    <xf numFmtId="0" fontId="17" fillId="0" borderId="0" xfId="0" applyFont="1" applyAlignment="1">
      <alignment horizontal="left"/>
    </xf>
    <xf numFmtId="49" fontId="0" fillId="0" borderId="0" xfId="0" applyNumberFormat="1" applyAlignment="1">
      <alignment horizontal="center" vertical="top"/>
    </xf>
    <xf numFmtId="0" fontId="17" fillId="0" borderId="0" xfId="0" applyFont="1" applyAlignment="1">
      <alignment horizontal="center" wrapText="1"/>
    </xf>
    <xf numFmtId="0" fontId="0" fillId="0" borderId="0" xfId="0" applyAlignment="1">
      <alignment wrapText="1"/>
    </xf>
    <xf numFmtId="0" fontId="13" fillId="0" borderId="0" xfId="0" applyFont="1" applyAlignment="1">
      <alignment wrapText="1"/>
    </xf>
    <xf numFmtId="0" fontId="17" fillId="0" borderId="0" xfId="0" applyFont="1" applyAlignment="1">
      <alignment wrapText="1"/>
    </xf>
    <xf numFmtId="0" fontId="13" fillId="0" borderId="0" xfId="0" applyFont="1" applyAlignment="1">
      <alignment horizontal="center" wrapText="1"/>
    </xf>
    <xf numFmtId="0" fontId="0" fillId="0" borderId="0" xfId="0" applyFill="1" applyAlignment="1">
      <alignment wrapText="1"/>
    </xf>
    <xf numFmtId="0" fontId="13" fillId="0" borderId="0" xfId="0" applyFont="1" applyAlignment="1">
      <alignment vertical="top" wrapText="1"/>
    </xf>
    <xf numFmtId="0" fontId="17" fillId="0" borderId="0" xfId="0" applyFont="1" applyAlignment="1">
      <alignment vertical="top" wrapText="1"/>
    </xf>
    <xf numFmtId="0" fontId="0" fillId="0" borderId="0" xfId="0" applyAlignment="1">
      <alignment vertical="top" wrapText="1"/>
    </xf>
    <xf numFmtId="4" fontId="9" fillId="0" borderId="12" xfId="0" applyNumberFormat="1" applyFont="1" applyBorder="1"/>
    <xf numFmtId="0" fontId="10" fillId="6" borderId="0" xfId="0" applyFont="1" applyFill="1" applyAlignment="1">
      <alignment wrapText="1"/>
    </xf>
    <xf numFmtId="0" fontId="0" fillId="0" borderId="0" xfId="0" applyFill="1"/>
    <xf numFmtId="43" fontId="19" fillId="0" borderId="0" xfId="0" applyNumberFormat="1" applyFont="1" applyFill="1"/>
    <xf numFmtId="43" fontId="24" fillId="0" borderId="0" xfId="0" applyNumberFormat="1" applyFont="1" applyFill="1"/>
    <xf numFmtId="165" fontId="24" fillId="0" borderId="0" xfId="0" applyNumberFormat="1" applyFont="1" applyFill="1"/>
    <xf numFmtId="165" fontId="25" fillId="0" borderId="0" xfId="4" applyNumberFormat="1" applyFont="1" applyFill="1" applyAlignment="1" applyProtection="1"/>
    <xf numFmtId="43" fontId="0" fillId="0" borderId="0" xfId="0" applyNumberFormat="1" applyFill="1"/>
    <xf numFmtId="41" fontId="0" fillId="0" borderId="0" xfId="0" applyNumberFormat="1" applyFill="1"/>
    <xf numFmtId="44" fontId="0" fillId="0" borderId="0" xfId="3" applyNumberFormat="1" applyFont="1" applyFill="1"/>
    <xf numFmtId="44" fontId="0" fillId="0" borderId="0" xfId="3" applyNumberFormat="1" applyFont="1"/>
    <xf numFmtId="38" fontId="0" fillId="7" borderId="0" xfId="0" applyNumberFormat="1" applyFill="1" applyAlignment="1"/>
    <xf numFmtId="43" fontId="13" fillId="0" borderId="0" xfId="0" applyNumberFormat="1" applyFont="1" applyFill="1"/>
    <xf numFmtId="0" fontId="10" fillId="7" borderId="0" xfId="0" applyFont="1" applyFill="1" applyAlignment="1">
      <alignment horizontal="right"/>
    </xf>
    <xf numFmtId="0" fontId="9" fillId="0" borderId="23" xfId="0" applyNumberFormat="1" applyFont="1" applyBorder="1"/>
    <xf numFmtId="43" fontId="10" fillId="0" borderId="0" xfId="0" applyNumberFormat="1" applyFont="1" applyFill="1"/>
    <xf numFmtId="40" fontId="9" fillId="0" borderId="0" xfId="0" applyNumberFormat="1" applyFont="1" applyFill="1" applyProtection="1">
      <protection locked="0"/>
    </xf>
    <xf numFmtId="10" fontId="9" fillId="0" borderId="0" xfId="0" applyNumberFormat="1" applyFont="1" applyFill="1" applyAlignment="1" applyProtection="1">
      <alignment horizontal="center"/>
      <protection locked="0"/>
    </xf>
    <xf numFmtId="40" fontId="0" fillId="0" borderId="7" xfId="0" applyNumberFormat="1" applyFill="1" applyBorder="1" applyAlignment="1"/>
    <xf numFmtId="40" fontId="0" fillId="0" borderId="0" xfId="0" applyNumberFormat="1" applyFill="1"/>
    <xf numFmtId="10" fontId="0" fillId="0" borderId="0" xfId="0" applyNumberFormat="1" applyFill="1" applyAlignment="1">
      <alignment horizontal="center"/>
    </xf>
    <xf numFmtId="0" fontId="17" fillId="0" borderId="0" xfId="0" applyFont="1" applyFill="1"/>
    <xf numFmtId="40" fontId="0" fillId="0" borderId="0" xfId="0" applyNumberFormat="1" applyFill="1" applyAlignment="1">
      <alignment horizontal="right"/>
    </xf>
    <xf numFmtId="10" fontId="0" fillId="0" borderId="0" xfId="0" applyNumberFormat="1" applyFill="1" applyAlignment="1">
      <alignment horizontal="right"/>
    </xf>
    <xf numFmtId="44" fontId="10" fillId="0" borderId="0" xfId="3" applyFont="1" applyFill="1"/>
    <xf numFmtId="10" fontId="0" fillId="0" borderId="0" xfId="0" applyNumberFormat="1" applyFill="1"/>
    <xf numFmtId="43" fontId="22" fillId="0" borderId="0" xfId="0" applyNumberFormat="1" applyFont="1" applyFill="1" applyBorder="1"/>
    <xf numFmtId="43" fontId="0" fillId="0" borderId="0" xfId="0" applyNumberFormat="1" applyFont="1" applyFill="1"/>
    <xf numFmtId="40" fontId="0" fillId="9" borderId="0" xfId="0" applyNumberFormat="1" applyFill="1" applyAlignment="1">
      <alignment horizontal="right"/>
    </xf>
    <xf numFmtId="166" fontId="10" fillId="0" borderId="0" xfId="1" applyNumberFormat="1" applyFont="1" applyFill="1"/>
    <xf numFmtId="37" fontId="10" fillId="0" borderId="0" xfId="1" applyNumberFormat="1" applyFont="1" applyFill="1"/>
    <xf numFmtId="0" fontId="10" fillId="0" borderId="0" xfId="0" applyFont="1" applyAlignment="1">
      <alignment vertical="top" wrapText="1"/>
    </xf>
    <xf numFmtId="0" fontId="10" fillId="0" borderId="0" xfId="0" applyFont="1" applyFill="1" applyAlignment="1">
      <alignment wrapText="1"/>
    </xf>
    <xf numFmtId="43" fontId="0" fillId="8" borderId="0" xfId="0" applyNumberFormat="1" applyFill="1"/>
    <xf numFmtId="43" fontId="0" fillId="8" borderId="0" xfId="0" applyNumberFormat="1" applyFill="1" applyAlignment="1">
      <alignment horizontal="center"/>
    </xf>
    <xf numFmtId="43" fontId="0" fillId="8" borderId="5" xfId="0" applyNumberFormat="1" applyFill="1" applyBorder="1"/>
    <xf numFmtId="43" fontId="0" fillId="2" borderId="18" xfId="0" applyNumberFormat="1" applyFill="1" applyBorder="1" applyAlignment="1">
      <alignment horizontal="center" wrapText="1"/>
    </xf>
    <xf numFmtId="9" fontId="3" fillId="8" borderId="25" xfId="0" applyNumberFormat="1" applyFont="1" applyFill="1" applyBorder="1" applyAlignment="1" applyProtection="1">
      <alignment horizontal="center"/>
      <protection locked="0"/>
    </xf>
    <xf numFmtId="0" fontId="13" fillId="0" borderId="26" xfId="0" applyFont="1" applyFill="1" applyBorder="1" applyAlignment="1" applyProtection="1">
      <alignment horizontal="right"/>
      <protection locked="0"/>
    </xf>
    <xf numFmtId="0" fontId="0" fillId="10" borderId="27" xfId="0" applyFill="1" applyBorder="1" applyAlignment="1"/>
    <xf numFmtId="0" fontId="13" fillId="0" borderId="26" xfId="0" applyFont="1" applyBorder="1" applyAlignment="1">
      <alignment horizontal="right"/>
    </xf>
    <xf numFmtId="0" fontId="13" fillId="0" borderId="24" xfId="0" quotePrefix="1" applyFont="1" applyBorder="1" applyAlignment="1">
      <alignment horizontal="right"/>
    </xf>
    <xf numFmtId="0" fontId="13" fillId="0" borderId="26" xfId="0" quotePrefix="1" applyFont="1" applyBorder="1" applyAlignment="1">
      <alignment horizontal="right"/>
    </xf>
    <xf numFmtId="0" fontId="0" fillId="10" borderId="27" xfId="0" applyFill="1" applyBorder="1"/>
    <xf numFmtId="0" fontId="13" fillId="0" borderId="25" xfId="0" applyFont="1" applyBorder="1" applyAlignment="1">
      <alignment horizontal="right"/>
    </xf>
    <xf numFmtId="0" fontId="13" fillId="0" borderId="25" xfId="0" applyFont="1" applyFill="1" applyBorder="1" applyAlignment="1">
      <alignment horizontal="right"/>
    </xf>
    <xf numFmtId="0" fontId="9" fillId="8" borderId="26" xfId="0" applyFont="1" applyFill="1" applyBorder="1" applyAlignment="1" applyProtection="1">
      <protection locked="0"/>
    </xf>
    <xf numFmtId="0" fontId="13" fillId="0" borderId="27" xfId="0" quotePrefix="1" applyFont="1" applyBorder="1" applyAlignment="1"/>
    <xf numFmtId="44" fontId="1" fillId="10" borderId="27" xfId="3" applyFont="1" applyFill="1" applyBorder="1" applyAlignment="1"/>
    <xf numFmtId="44" fontId="1" fillId="10" borderId="22" xfId="3" applyFont="1" applyFill="1" applyBorder="1" applyAlignment="1"/>
    <xf numFmtId="44" fontId="1" fillId="8" borderId="27" xfId="3" applyFont="1" applyFill="1" applyBorder="1"/>
    <xf numFmtId="40" fontId="0" fillId="8" borderId="0" xfId="0" applyNumberFormat="1" applyFill="1"/>
    <xf numFmtId="10" fontId="0" fillId="8" borderId="0" xfId="0" applyNumberFormat="1" applyFill="1" applyAlignment="1">
      <alignment horizontal="center"/>
    </xf>
    <xf numFmtId="40" fontId="0" fillId="8" borderId="7" xfId="0" applyNumberFormat="1" applyFill="1" applyBorder="1" applyAlignment="1"/>
    <xf numFmtId="43" fontId="0" fillId="0" borderId="28" xfId="0" applyNumberFormat="1" applyFont="1" applyFill="1" applyBorder="1"/>
    <xf numFmtId="40" fontId="0" fillId="0" borderId="29" xfId="0" applyNumberFormat="1" applyBorder="1"/>
    <xf numFmtId="10" fontId="0" fillId="0" borderId="29" xfId="0" applyNumberFormat="1" applyBorder="1" applyAlignment="1">
      <alignment horizontal="center"/>
    </xf>
    <xf numFmtId="40" fontId="0" fillId="0" borderId="6" xfId="0" applyNumberFormat="1" applyBorder="1" applyAlignment="1"/>
    <xf numFmtId="0" fontId="0" fillId="0" borderId="0" xfId="0" applyAlignment="1"/>
    <xf numFmtId="0" fontId="10" fillId="0" borderId="0" xfId="0" applyFont="1" applyAlignment="1"/>
    <xf numFmtId="43" fontId="0" fillId="0" borderId="0" xfId="0" applyNumberFormat="1" applyAlignment="1"/>
    <xf numFmtId="0" fontId="0" fillId="0" borderId="0" xfId="0" applyFill="1" applyAlignment="1"/>
    <xf numFmtId="0" fontId="20" fillId="0" borderId="0" xfId="0" applyFont="1" applyFill="1" applyAlignment="1">
      <alignment horizontal="center"/>
    </xf>
    <xf numFmtId="0" fontId="0" fillId="0" borderId="0" xfId="0" applyNumberFormat="1" applyAlignment="1"/>
    <xf numFmtId="0" fontId="1" fillId="0" borderId="0" xfId="0" applyNumberFormat="1" applyFont="1" applyAlignment="1"/>
    <xf numFmtId="0" fontId="3" fillId="0" borderId="0" xfId="0" applyNumberFormat="1" applyFont="1" applyAlignment="1" applyProtection="1">
      <protection locked="0"/>
    </xf>
    <xf numFmtId="0" fontId="0" fillId="8" borderId="0" xfId="0" applyNumberFormat="1" applyFill="1" applyAlignment="1"/>
    <xf numFmtId="0" fontId="1" fillId="0" borderId="0" xfId="0" applyNumberFormat="1" applyFont="1" applyFill="1" applyBorder="1" applyAlignment="1" applyProtection="1">
      <protection locked="0"/>
    </xf>
    <xf numFmtId="0" fontId="1" fillId="0" borderId="0" xfId="0" applyNumberFormat="1" applyFont="1" applyFill="1" applyAlignment="1"/>
    <xf numFmtId="3" fontId="9" fillId="8" borderId="12" xfId="0" applyNumberFormat="1" applyFont="1" applyFill="1" applyBorder="1" applyAlignment="1">
      <alignment horizontal="center"/>
    </xf>
    <xf numFmtId="41" fontId="9" fillId="8" borderId="0" xfId="0" applyNumberFormat="1" applyFont="1" applyFill="1" applyProtection="1">
      <protection locked="0"/>
    </xf>
    <xf numFmtId="43" fontId="10" fillId="8" borderId="30" xfId="0" applyNumberFormat="1" applyFont="1" applyFill="1" applyBorder="1"/>
    <xf numFmtId="40" fontId="0" fillId="8" borderId="17" xfId="0" applyNumberFormat="1" applyFill="1" applyBorder="1"/>
    <xf numFmtId="10" fontId="0" fillId="8" borderId="17" xfId="0" applyNumberFormat="1" applyFill="1" applyBorder="1" applyAlignment="1">
      <alignment horizontal="center"/>
    </xf>
    <xf numFmtId="40" fontId="0" fillId="8" borderId="5" xfId="0" applyNumberFormat="1" applyFill="1" applyBorder="1" applyAlignment="1"/>
    <xf numFmtId="0" fontId="4" fillId="0" borderId="17" xfId="0" applyFont="1" applyBorder="1" applyAlignment="1">
      <alignment horizontal="center"/>
    </xf>
    <xf numFmtId="0" fontId="5" fillId="0" borderId="17" xfId="0" applyFont="1" applyBorder="1" applyAlignment="1"/>
    <xf numFmtId="49" fontId="6" fillId="0" borderId="17" xfId="0" applyNumberFormat="1" applyFont="1" applyBorder="1" applyAlignment="1">
      <alignment horizontal="center"/>
    </xf>
    <xf numFmtId="10" fontId="7" fillId="3" borderId="31" xfId="0" applyNumberFormat="1" applyFont="1" applyFill="1"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10" fontId="7" fillId="4" borderId="31" xfId="0" applyNumberFormat="1" applyFont="1" applyFill="1" applyBorder="1" applyAlignment="1" applyProtection="1">
      <alignment horizontal="center" wrapText="1"/>
      <protection locked="0"/>
    </xf>
    <xf numFmtId="0" fontId="0" fillId="0" borderId="32" xfId="0" applyBorder="1" applyAlignment="1" applyProtection="1">
      <protection locked="0"/>
    </xf>
    <xf numFmtId="0" fontId="0" fillId="0" borderId="33" xfId="0" applyBorder="1" applyAlignment="1" applyProtection="1">
      <protection locked="0"/>
    </xf>
    <xf numFmtId="0" fontId="10" fillId="8" borderId="8" xfId="0" applyFont="1" applyFill="1" applyBorder="1" applyAlignment="1"/>
    <xf numFmtId="0" fontId="0" fillId="8" borderId="36" xfId="0" applyFill="1" applyBorder="1" applyAlignment="1"/>
    <xf numFmtId="0" fontId="10" fillId="0" borderId="34" xfId="0" applyFont="1" applyBorder="1" applyAlignment="1"/>
    <xf numFmtId="0" fontId="0" fillId="0" borderId="35" xfId="0" applyBorder="1" applyAlignment="1"/>
    <xf numFmtId="0" fontId="10" fillId="0" borderId="37" xfId="0" applyFont="1" applyBorder="1" applyAlignment="1"/>
    <xf numFmtId="0" fontId="0" fillId="0" borderId="38" xfId="0" applyBorder="1" applyAlignment="1"/>
    <xf numFmtId="0" fontId="10" fillId="0" borderId="8" xfId="0" applyFont="1" applyBorder="1" applyAlignment="1"/>
    <xf numFmtId="0" fontId="0" fillId="0" borderId="36" xfId="0" applyBorder="1" applyAlignment="1"/>
    <xf numFmtId="0" fontId="13" fillId="5" borderId="39" xfId="0" applyFont="1" applyFill="1" applyBorder="1" applyAlignment="1">
      <alignment horizontal="center"/>
    </xf>
    <xf numFmtId="0" fontId="0" fillId="0" borderId="40" xfId="0" applyBorder="1" applyAlignment="1">
      <alignment horizontal="center"/>
    </xf>
    <xf numFmtId="0" fontId="10" fillId="8" borderId="34" xfId="0" applyFont="1" applyFill="1" applyBorder="1" applyAlignment="1"/>
    <xf numFmtId="0" fontId="0" fillId="8" borderId="35" xfId="0" applyFill="1" applyBorder="1" applyAlignment="1"/>
    <xf numFmtId="0" fontId="10" fillId="0" borderId="8" xfId="0" applyFont="1" applyBorder="1" applyAlignment="1">
      <alignment wrapText="1"/>
    </xf>
    <xf numFmtId="0" fontId="0" fillId="0" borderId="36" xfId="0" applyBorder="1" applyAlignment="1">
      <alignment wrapText="1"/>
    </xf>
    <xf numFmtId="0" fontId="10" fillId="8" borderId="28" xfId="0" applyFont="1" applyFill="1" applyBorder="1" applyAlignment="1"/>
    <xf numFmtId="0" fontId="0" fillId="8" borderId="41" xfId="0" applyFill="1" applyBorder="1" applyAlignment="1"/>
    <xf numFmtId="0" fontId="13" fillId="10" borderId="26" xfId="0" applyFont="1" applyFill="1" applyBorder="1" applyAlignment="1">
      <alignment horizontal="center"/>
    </xf>
    <xf numFmtId="0" fontId="13" fillId="10" borderId="27" xfId="0" applyFont="1" applyFill="1" applyBorder="1" applyAlignment="1">
      <alignment horizontal="center"/>
    </xf>
  </cellXfs>
  <cellStyles count="5">
    <cellStyle name="Comma" xfId="1" builtinId="3"/>
    <cellStyle name="Comma [0]" xfId="2" builtinId="6"/>
    <cellStyle name="Currency" xfId="3" builtinId="4"/>
    <cellStyle name="Hyperlink" xfId="4"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um(M51:GW5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52"/>
  <sheetViews>
    <sheetView workbookViewId="0">
      <selection activeCell="H10" sqref="H10"/>
    </sheetView>
  </sheetViews>
  <sheetFormatPr defaultRowHeight="12.75" x14ac:dyDescent="0.2"/>
  <cols>
    <col min="1" max="2" width="3.5703125" style="118" customWidth="1"/>
    <col min="3" max="3" width="81.42578125" style="120" customWidth="1"/>
  </cols>
  <sheetData>
    <row r="1" spans="1:3" x14ac:dyDescent="0.2">
      <c r="C1" s="119" t="s">
        <v>104</v>
      </c>
    </row>
    <row r="2" spans="1:3" x14ac:dyDescent="0.2">
      <c r="C2" s="124"/>
    </row>
    <row r="3" spans="1:3" ht="25.5" x14ac:dyDescent="0.2">
      <c r="A3" s="118" t="s">
        <v>95</v>
      </c>
      <c r="C3" s="120" t="s">
        <v>81</v>
      </c>
    </row>
    <row r="5" spans="1:3" ht="54" customHeight="1" x14ac:dyDescent="0.2">
      <c r="A5" s="118" t="s">
        <v>96</v>
      </c>
      <c r="C5" s="125" t="s">
        <v>156</v>
      </c>
    </row>
    <row r="6" spans="1:3" x14ac:dyDescent="0.2">
      <c r="C6" s="121"/>
    </row>
    <row r="7" spans="1:3" ht="28.5" customHeight="1" x14ac:dyDescent="0.2">
      <c r="A7" s="118" t="s">
        <v>97</v>
      </c>
      <c r="C7" s="126" t="s">
        <v>107</v>
      </c>
    </row>
    <row r="8" spans="1:3" x14ac:dyDescent="0.2">
      <c r="C8" s="121"/>
    </row>
    <row r="9" spans="1:3" x14ac:dyDescent="0.2">
      <c r="A9" s="118" t="s">
        <v>98</v>
      </c>
      <c r="C9" s="129"/>
    </row>
    <row r="10" spans="1:3" x14ac:dyDescent="0.2">
      <c r="C10" s="50"/>
    </row>
    <row r="11" spans="1:3" x14ac:dyDescent="0.2">
      <c r="C11" s="50"/>
    </row>
    <row r="12" spans="1:3" x14ac:dyDescent="0.2">
      <c r="C12" s="119" t="s">
        <v>82</v>
      </c>
    </row>
    <row r="13" spans="1:3" x14ac:dyDescent="0.2">
      <c r="C13" s="123"/>
    </row>
    <row r="14" spans="1:3" ht="54" customHeight="1" x14ac:dyDescent="0.2">
      <c r="A14" s="118" t="s">
        <v>99</v>
      </c>
      <c r="C14" s="126" t="s">
        <v>145</v>
      </c>
    </row>
    <row r="16" spans="1:3" ht="38.25" x14ac:dyDescent="0.2">
      <c r="A16" s="118" t="s">
        <v>100</v>
      </c>
      <c r="C16" s="122" t="s">
        <v>115</v>
      </c>
    </row>
    <row r="18" spans="1:3" ht="25.5" x14ac:dyDescent="0.2">
      <c r="B18" s="118" t="s">
        <v>83</v>
      </c>
      <c r="C18" s="120" t="s">
        <v>120</v>
      </c>
    </row>
    <row r="19" spans="1:3" x14ac:dyDescent="0.2">
      <c r="C19" s="50"/>
    </row>
    <row r="20" spans="1:3" ht="75" customHeight="1" x14ac:dyDescent="0.2">
      <c r="B20" s="118" t="s">
        <v>84</v>
      </c>
      <c r="C20" s="50" t="s">
        <v>146</v>
      </c>
    </row>
    <row r="22" spans="1:3" ht="45" customHeight="1" x14ac:dyDescent="0.2">
      <c r="B22" s="118" t="s">
        <v>85</v>
      </c>
      <c r="C22" s="122" t="s">
        <v>147</v>
      </c>
    </row>
    <row r="24" spans="1:3" x14ac:dyDescent="0.2">
      <c r="B24" s="118" t="s">
        <v>86</v>
      </c>
      <c r="C24" s="120" t="s">
        <v>87</v>
      </c>
    </row>
    <row r="26" spans="1:3" ht="25.5" x14ac:dyDescent="0.2">
      <c r="B26" s="118" t="s">
        <v>88</v>
      </c>
      <c r="C26" s="122" t="s">
        <v>148</v>
      </c>
    </row>
    <row r="28" spans="1:3" ht="25.5" x14ac:dyDescent="0.2">
      <c r="B28" s="118" t="s">
        <v>89</v>
      </c>
      <c r="C28" s="122" t="s">
        <v>121</v>
      </c>
    </row>
    <row r="30" spans="1:3" ht="76.5" x14ac:dyDescent="0.2">
      <c r="A30" s="118" t="s">
        <v>101</v>
      </c>
      <c r="C30" s="122" t="s">
        <v>117</v>
      </c>
    </row>
    <row r="32" spans="1:3" ht="41.25" customHeight="1" x14ac:dyDescent="0.2">
      <c r="B32" s="118" t="s">
        <v>83</v>
      </c>
      <c r="C32" s="50" t="s">
        <v>149</v>
      </c>
    </row>
    <row r="33" spans="2:3" ht="12.75" customHeight="1" x14ac:dyDescent="0.2"/>
    <row r="34" spans="2:3" ht="41.25" customHeight="1" x14ac:dyDescent="0.2">
      <c r="B34" s="118" t="s">
        <v>84</v>
      </c>
      <c r="C34" s="120" t="s">
        <v>116</v>
      </c>
    </row>
    <row r="35" spans="2:3" ht="13.5" customHeight="1" x14ac:dyDescent="0.2"/>
    <row r="36" spans="2:3" ht="39" customHeight="1" x14ac:dyDescent="0.2">
      <c r="B36" s="118" t="s">
        <v>85</v>
      </c>
      <c r="C36" s="120" t="s">
        <v>109</v>
      </c>
    </row>
    <row r="38" spans="2:3" ht="51" x14ac:dyDescent="0.2">
      <c r="B38" s="118" t="s">
        <v>90</v>
      </c>
      <c r="C38" s="120" t="s">
        <v>108</v>
      </c>
    </row>
    <row r="40" spans="2:3" ht="114.75" x14ac:dyDescent="0.2">
      <c r="B40" s="118" t="s">
        <v>88</v>
      </c>
      <c r="C40" s="159" t="s">
        <v>150</v>
      </c>
    </row>
    <row r="41" spans="2:3" x14ac:dyDescent="0.2">
      <c r="C41" s="127"/>
    </row>
    <row r="42" spans="2:3" ht="25.5" x14ac:dyDescent="0.2">
      <c r="B42" s="118" t="s">
        <v>91</v>
      </c>
      <c r="C42" s="50" t="s">
        <v>151</v>
      </c>
    </row>
    <row r="44" spans="2:3" ht="38.25" x14ac:dyDescent="0.2">
      <c r="B44" s="118" t="s">
        <v>92</v>
      </c>
      <c r="C44" s="50" t="s">
        <v>152</v>
      </c>
    </row>
    <row r="46" spans="2:3" ht="63.75" x14ac:dyDescent="0.2">
      <c r="B46" s="118" t="s">
        <v>93</v>
      </c>
      <c r="C46" s="50" t="s">
        <v>153</v>
      </c>
    </row>
    <row r="48" spans="2:3" ht="25.5" x14ac:dyDescent="0.2">
      <c r="B48" s="118" t="s">
        <v>94</v>
      </c>
      <c r="C48" s="160" t="s">
        <v>154</v>
      </c>
    </row>
    <row r="50" spans="1:3" ht="81.75" customHeight="1" x14ac:dyDescent="0.2">
      <c r="A50" s="118" t="s">
        <v>102</v>
      </c>
      <c r="C50" s="126" t="s">
        <v>155</v>
      </c>
    </row>
    <row r="52" spans="1:3" ht="38.25" x14ac:dyDescent="0.2">
      <c r="A52" s="118" t="s">
        <v>103</v>
      </c>
      <c r="C52" s="126" t="s">
        <v>114</v>
      </c>
    </row>
  </sheetData>
  <phoneticPr fontId="0" type="noConversion"/>
  <pageMargins left="0.75" right="0.75" top="1" bottom="1" header="0.5" footer="0.5"/>
  <pageSetup orientation="portrait" r:id="rId1"/>
  <headerFooter alignWithMargins="0">
    <oddHeader xml:space="preserve">&amp;CSERVICE PROVIDER APPLICATION BUDGET WORKSHEETS
&amp;R
</oddHeader>
    <oddFooter>&amp;L&amp;F/&amp;A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3"/>
  <sheetViews>
    <sheetView workbookViewId="0">
      <selection activeCell="B34" sqref="B34"/>
    </sheetView>
  </sheetViews>
  <sheetFormatPr defaultRowHeight="12.75" x14ac:dyDescent="0.2"/>
  <cols>
    <col min="2" max="2" width="38.140625" customWidth="1"/>
  </cols>
  <sheetData>
    <row r="1" spans="1:2" ht="15.75" x14ac:dyDescent="0.25">
      <c r="A1" s="67">
        <v>1</v>
      </c>
      <c r="B1" s="68" t="s">
        <v>6</v>
      </c>
    </row>
    <row r="2" spans="1:2" ht="15.75" x14ac:dyDescent="0.25">
      <c r="A2" s="67">
        <v>62</v>
      </c>
      <c r="B2" s="68" t="s">
        <v>8</v>
      </c>
    </row>
    <row r="3" spans="1:2" ht="15.75" x14ac:dyDescent="0.25">
      <c r="A3" s="67">
        <v>63</v>
      </c>
      <c r="B3" s="68" t="s">
        <v>9</v>
      </c>
    </row>
  </sheetData>
  <phoneticPr fontId="0" type="noConversion"/>
  <printOptions horizontalCentered="1"/>
  <pageMargins left="0.2" right="0" top="1" bottom="1" header="0.5" footer="0.5"/>
  <pageSetup paperSize="5" scale="90" orientation="portrait" r:id="rId1"/>
  <headerFooter alignWithMargins="0">
    <oddHeader>&amp;C&amp;"Arial,Bold"&amp;14SERVICE DESCRIPTION</oddHeader>
    <oddFooter>&amp;RRevised July 18,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44"/>
  <sheetViews>
    <sheetView zoomScaleNormal="100" workbookViewId="0">
      <selection activeCell="Q33" sqref="Q33"/>
    </sheetView>
  </sheetViews>
  <sheetFormatPr defaultRowHeight="12.75" x14ac:dyDescent="0.2"/>
  <cols>
    <col min="1" max="1" width="19.140625" customWidth="1"/>
    <col min="2" max="2" width="29" bestFit="1" customWidth="1"/>
    <col min="3" max="3" width="13" customWidth="1"/>
    <col min="4" max="4" width="11.7109375" customWidth="1"/>
    <col min="5" max="5" width="13.28515625" customWidth="1"/>
    <col min="6" max="6" width="11.42578125" customWidth="1"/>
    <col min="11" max="11" width="11.42578125" customWidth="1"/>
    <col min="14" max="14" width="11.28515625" bestFit="1" customWidth="1"/>
    <col min="19" max="19" width="10.7109375" customWidth="1"/>
    <col min="23" max="23" width="11.28515625" bestFit="1" customWidth="1"/>
  </cols>
  <sheetData>
    <row r="1" spans="1:28" x14ac:dyDescent="0.2">
      <c r="A1" s="191" t="s">
        <v>177</v>
      </c>
      <c r="B1" s="191"/>
      <c r="C1" s="188"/>
      <c r="D1" s="1"/>
      <c r="E1" s="1"/>
      <c r="F1" s="1"/>
      <c r="G1" s="1"/>
      <c r="H1" s="1"/>
      <c r="I1" s="1"/>
      <c r="J1" s="1"/>
      <c r="K1" s="1"/>
      <c r="L1" s="2"/>
      <c r="M1" s="1"/>
      <c r="N1" s="1"/>
      <c r="O1" s="2"/>
      <c r="P1" s="1"/>
      <c r="Q1" s="1"/>
      <c r="R1" s="2"/>
      <c r="S1" s="1"/>
      <c r="T1" s="1"/>
      <c r="U1" s="1"/>
      <c r="V1" s="1"/>
      <c r="W1" s="1"/>
      <c r="X1" s="2"/>
      <c r="Y1" s="1"/>
      <c r="Z1" s="1"/>
      <c r="AA1" s="1"/>
      <c r="AB1" s="3"/>
    </row>
    <row r="2" spans="1:28" x14ac:dyDescent="0.2">
      <c r="A2" s="191" t="s">
        <v>178</v>
      </c>
      <c r="B2" s="191"/>
      <c r="C2" s="188"/>
      <c r="D2" s="1"/>
      <c r="E2" s="1"/>
      <c r="F2" s="1"/>
      <c r="G2" s="1"/>
      <c r="H2" s="1"/>
      <c r="I2" s="1"/>
      <c r="J2" s="1"/>
      <c r="K2" s="1"/>
      <c r="L2" s="2"/>
      <c r="M2" s="1"/>
      <c r="N2" s="1"/>
      <c r="O2" s="2"/>
      <c r="P2" s="1"/>
      <c r="Q2" s="1"/>
      <c r="R2" s="2"/>
      <c r="S2" s="1"/>
      <c r="T2" s="1"/>
      <c r="U2" s="1"/>
      <c r="V2" s="1"/>
      <c r="W2" s="1"/>
      <c r="X2" s="2"/>
      <c r="Y2" s="1"/>
      <c r="Z2" s="1"/>
      <c r="AA2" s="1"/>
      <c r="AB2" s="3"/>
    </row>
    <row r="3" spans="1:28" x14ac:dyDescent="0.2">
      <c r="A3" s="192" t="s">
        <v>179</v>
      </c>
      <c r="B3" s="191"/>
      <c r="C3" s="188"/>
      <c r="D3" s="1"/>
      <c r="E3" s="1"/>
      <c r="F3" s="1"/>
      <c r="G3" s="1"/>
      <c r="H3" s="1"/>
      <c r="I3" s="1"/>
      <c r="J3" s="1"/>
      <c r="K3" s="1"/>
      <c r="L3" s="2"/>
      <c r="M3" s="1"/>
      <c r="N3" s="1"/>
      <c r="O3" s="2"/>
      <c r="P3" s="1"/>
      <c r="Q3" s="1"/>
      <c r="R3" s="2"/>
      <c r="S3" s="1"/>
      <c r="T3" s="1"/>
      <c r="U3" s="1"/>
      <c r="V3" s="1"/>
      <c r="W3" s="1"/>
      <c r="X3" s="2"/>
      <c r="Y3" s="1"/>
      <c r="Z3" s="1"/>
      <c r="AA3" s="1"/>
      <c r="AB3" s="3"/>
    </row>
    <row r="4" spans="1:28" x14ac:dyDescent="0.2">
      <c r="A4" s="193" t="s">
        <v>159</v>
      </c>
      <c r="B4" s="194"/>
      <c r="C4" s="188"/>
      <c r="D4" s="1"/>
      <c r="E4" s="1"/>
      <c r="F4" s="1"/>
      <c r="G4" s="1"/>
      <c r="H4" s="1"/>
      <c r="I4" s="1"/>
      <c r="J4" s="1"/>
      <c r="K4" s="1"/>
      <c r="L4" s="2"/>
      <c r="M4" s="1"/>
      <c r="N4" s="1"/>
      <c r="O4" s="2"/>
      <c r="P4" s="1"/>
      <c r="Q4" s="1"/>
      <c r="R4" s="2"/>
      <c r="S4" s="1"/>
      <c r="T4" s="1"/>
      <c r="U4" s="1"/>
      <c r="V4" s="1"/>
      <c r="W4" s="1"/>
      <c r="X4" s="2"/>
      <c r="Y4" s="1"/>
      <c r="Z4" s="1"/>
      <c r="AA4" s="1"/>
      <c r="AB4" s="3"/>
    </row>
    <row r="5" spans="1:28" x14ac:dyDescent="0.2">
      <c r="A5" s="193" t="s">
        <v>180</v>
      </c>
      <c r="B5" s="194"/>
      <c r="C5" s="188"/>
      <c r="D5" s="1"/>
      <c r="E5" s="1"/>
      <c r="F5" s="1"/>
      <c r="G5" s="1"/>
      <c r="H5" s="1"/>
      <c r="I5" s="1"/>
      <c r="J5" s="1"/>
      <c r="K5" s="1"/>
      <c r="L5" s="2"/>
      <c r="M5" s="1"/>
      <c r="N5" s="1"/>
      <c r="O5" s="2"/>
      <c r="P5" s="1"/>
      <c r="Q5" s="1"/>
      <c r="R5" s="2"/>
      <c r="S5" s="1"/>
      <c r="T5" s="1"/>
      <c r="U5" s="1"/>
      <c r="V5" s="1"/>
      <c r="W5" s="1"/>
      <c r="X5" s="2"/>
      <c r="Y5" s="1"/>
      <c r="Z5" s="1"/>
      <c r="AA5" s="1"/>
      <c r="AB5" s="3"/>
    </row>
    <row r="6" spans="1:28" x14ac:dyDescent="0.2">
      <c r="A6" s="1"/>
      <c r="B6" s="1"/>
      <c r="C6" s="1"/>
      <c r="D6" s="1"/>
      <c r="E6" s="1"/>
      <c r="F6" s="1"/>
      <c r="G6" s="1"/>
      <c r="H6" s="1"/>
      <c r="I6" s="1"/>
      <c r="J6" s="1"/>
      <c r="K6" s="1"/>
      <c r="L6" s="2"/>
      <c r="M6" s="1"/>
      <c r="N6" s="1"/>
      <c r="O6" s="2"/>
      <c r="P6" s="1"/>
      <c r="Q6" s="1"/>
      <c r="R6" s="2"/>
      <c r="S6" s="1"/>
      <c r="T6" s="1"/>
      <c r="U6" s="1"/>
      <c r="V6" s="1"/>
      <c r="W6" s="1"/>
      <c r="X6" s="2"/>
      <c r="Y6" s="1"/>
      <c r="Z6" s="1"/>
      <c r="AA6" s="1"/>
      <c r="AB6" s="3"/>
    </row>
    <row r="7" spans="1:28" ht="13.5" thickBot="1" x14ac:dyDescent="0.25">
      <c r="A7" s="1"/>
      <c r="B7" s="1"/>
      <c r="C7" s="161"/>
      <c r="D7" s="162" t="s">
        <v>0</v>
      </c>
      <c r="E7" s="161"/>
      <c r="F7" s="1"/>
      <c r="G7" s="1"/>
      <c r="H7" s="1"/>
      <c r="I7" s="1"/>
      <c r="J7" s="1"/>
      <c r="K7" s="1"/>
      <c r="L7" s="2"/>
      <c r="M7" s="1"/>
      <c r="N7" s="1"/>
      <c r="O7" s="2"/>
      <c r="P7" s="203" t="s">
        <v>1</v>
      </c>
      <c r="Q7" s="204"/>
      <c r="R7" s="205" t="s">
        <v>2</v>
      </c>
      <c r="S7" s="205"/>
      <c r="T7" s="205"/>
      <c r="U7" s="205"/>
      <c r="V7" s="205"/>
      <c r="W7" s="205"/>
      <c r="X7" s="205"/>
      <c r="Y7" s="205"/>
      <c r="Z7" s="205"/>
      <c r="AA7" s="1"/>
      <c r="AB7" s="3"/>
    </row>
    <row r="8" spans="1:28" ht="27.95" customHeight="1" thickBot="1" x14ac:dyDescent="0.25">
      <c r="A8" s="131" t="s">
        <v>122</v>
      </c>
      <c r="B8" s="1"/>
      <c r="C8" s="161"/>
      <c r="D8" s="165">
        <v>0</v>
      </c>
      <c r="E8" s="163"/>
      <c r="F8" s="1"/>
      <c r="G8" s="1"/>
      <c r="H8" s="1"/>
      <c r="I8" s="1"/>
      <c r="J8" s="1"/>
      <c r="K8" s="1"/>
      <c r="L8" s="206" t="s">
        <v>3</v>
      </c>
      <c r="M8" s="207"/>
      <c r="N8" s="208"/>
      <c r="O8" s="206" t="s">
        <v>4</v>
      </c>
      <c r="P8" s="207"/>
      <c r="Q8" s="208"/>
      <c r="R8" s="209" t="str">
        <f>'Group One'!B1</f>
        <v>Emergency Alert Response</v>
      </c>
      <c r="S8" s="210"/>
      <c r="T8" s="211"/>
      <c r="U8" s="209" t="str">
        <f>'Group One'!B2</f>
        <v>Non-DOEA Services &amp; Activities</v>
      </c>
      <c r="V8" s="210"/>
      <c r="W8" s="211"/>
      <c r="X8" s="209" t="str">
        <f>'Group One'!B3</f>
        <v>Fundraising &amp; Unallowable Activities</v>
      </c>
      <c r="Y8" s="210"/>
      <c r="Z8" s="211"/>
      <c r="AA8" s="1"/>
      <c r="AB8" s="3"/>
    </row>
    <row r="9" spans="1:28" ht="48.75" thickBot="1" x14ac:dyDescent="0.25">
      <c r="A9" s="70" t="s">
        <v>10</v>
      </c>
      <c r="B9" s="5" t="s">
        <v>11</v>
      </c>
      <c r="C9" s="5" t="s">
        <v>12</v>
      </c>
      <c r="D9" s="164" t="s">
        <v>13</v>
      </c>
      <c r="E9" s="6" t="s">
        <v>14</v>
      </c>
      <c r="F9" s="69" t="s">
        <v>15</v>
      </c>
      <c r="G9" s="5" t="s">
        <v>16</v>
      </c>
      <c r="H9" s="5" t="s">
        <v>17</v>
      </c>
      <c r="I9" s="5" t="s">
        <v>18</v>
      </c>
      <c r="J9" s="88" t="s">
        <v>19</v>
      </c>
      <c r="K9" s="6" t="s">
        <v>20</v>
      </c>
      <c r="L9" s="7" t="s">
        <v>21</v>
      </c>
      <c r="M9" s="8" t="s">
        <v>22</v>
      </c>
      <c r="N9" s="9" t="s">
        <v>23</v>
      </c>
      <c r="O9" s="7" t="s">
        <v>21</v>
      </c>
      <c r="P9" s="8" t="s">
        <v>22</v>
      </c>
      <c r="Q9" s="9" t="s">
        <v>23</v>
      </c>
      <c r="R9" s="10" t="s">
        <v>21</v>
      </c>
      <c r="S9" s="11" t="s">
        <v>22</v>
      </c>
      <c r="T9" s="12" t="s">
        <v>23</v>
      </c>
      <c r="U9" s="10" t="s">
        <v>21</v>
      </c>
      <c r="V9" s="11" t="s">
        <v>22</v>
      </c>
      <c r="W9" s="12" t="s">
        <v>23</v>
      </c>
      <c r="X9" s="10" t="s">
        <v>21</v>
      </c>
      <c r="Y9" s="11" t="s">
        <v>22</v>
      </c>
      <c r="Z9" s="12" t="s">
        <v>23</v>
      </c>
      <c r="AA9" s="4"/>
      <c r="AB9" s="13" t="s">
        <v>24</v>
      </c>
    </row>
    <row r="10" spans="1:28" x14ac:dyDescent="0.2">
      <c r="A10" s="75" t="s">
        <v>25</v>
      </c>
      <c r="B10" s="75" t="s">
        <v>77</v>
      </c>
      <c r="C10" s="75">
        <v>0</v>
      </c>
      <c r="D10" s="14">
        <f t="shared" ref="D10:D34" si="0">C10*D$8</f>
        <v>0</v>
      </c>
      <c r="E10" s="20">
        <f t="shared" ref="E10:E27" si="1">C10+D10</f>
        <v>0</v>
      </c>
      <c r="F10" s="15">
        <v>0</v>
      </c>
      <c r="G10" s="76">
        <v>0</v>
      </c>
      <c r="H10" s="76">
        <v>0</v>
      </c>
      <c r="I10" s="76">
        <v>0</v>
      </c>
      <c r="J10" s="76">
        <v>0</v>
      </c>
      <c r="K10" s="16">
        <f>F10-SUM(G10:J10)</f>
        <v>0</v>
      </c>
      <c r="L10" s="77">
        <v>0</v>
      </c>
      <c r="M10" s="16">
        <f>L10*$K10</f>
        <v>0</v>
      </c>
      <c r="N10" s="20">
        <f>IFERROR((M10/$K10)*$E10,0)</f>
        <v>0</v>
      </c>
      <c r="O10" s="78">
        <v>0</v>
      </c>
      <c r="P10" s="16">
        <f>O10*$K10</f>
        <v>0</v>
      </c>
      <c r="Q10" s="17">
        <f>IFERROR((P10/$K10)*$E10,0)</f>
        <v>0</v>
      </c>
      <c r="R10" s="18">
        <v>0</v>
      </c>
      <c r="S10" s="16">
        <f>R10*$K10</f>
        <v>0</v>
      </c>
      <c r="T10" s="17">
        <f>R10*$E10</f>
        <v>0</v>
      </c>
      <c r="U10" s="78">
        <v>0</v>
      </c>
      <c r="V10" s="16">
        <f>U10*$K10</f>
        <v>0</v>
      </c>
      <c r="W10" s="17">
        <f>U10*$E10</f>
        <v>0</v>
      </c>
      <c r="X10" s="78">
        <v>0</v>
      </c>
      <c r="Y10" s="16">
        <f>X10*$K10</f>
        <v>0</v>
      </c>
      <c r="Z10" s="17">
        <f>X10*$E10</f>
        <v>0</v>
      </c>
      <c r="AA10" s="1"/>
      <c r="AB10" s="19">
        <f>SUM(L10,O10,R10,U10,X10)</f>
        <v>0</v>
      </c>
    </row>
    <row r="11" spans="1:28" x14ac:dyDescent="0.2">
      <c r="A11" s="75" t="s">
        <v>25</v>
      </c>
      <c r="B11" s="75" t="s">
        <v>77</v>
      </c>
      <c r="C11" s="75">
        <v>0</v>
      </c>
      <c r="D11" s="14">
        <f t="shared" si="0"/>
        <v>0</v>
      </c>
      <c r="E11" s="20">
        <f t="shared" si="1"/>
        <v>0</v>
      </c>
      <c r="F11" s="15">
        <v>1E-4</v>
      </c>
      <c r="G11" s="76">
        <v>0</v>
      </c>
      <c r="H11" s="76">
        <v>0</v>
      </c>
      <c r="I11" s="76">
        <v>0</v>
      </c>
      <c r="J11" s="76">
        <v>0</v>
      </c>
      <c r="K11" s="16">
        <f t="shared" ref="K11:K35" si="2">F11-SUM(G11:J11)</f>
        <v>1E-4</v>
      </c>
      <c r="L11" s="77">
        <v>0</v>
      </c>
      <c r="M11" s="16">
        <f>L11*$K11</f>
        <v>0</v>
      </c>
      <c r="N11" s="20">
        <f>IFERROR((M11/$K11)*$E11,0)</f>
        <v>0</v>
      </c>
      <c r="O11" s="78">
        <v>0</v>
      </c>
      <c r="P11" s="16">
        <f>O11*$K11</f>
        <v>0</v>
      </c>
      <c r="Q11" s="20">
        <f>IFERROR((P11/$K11)*$E11,0)</f>
        <v>0</v>
      </c>
      <c r="R11" s="18">
        <v>0</v>
      </c>
      <c r="S11" s="16">
        <f>R11*$K11</f>
        <v>0</v>
      </c>
      <c r="T11" s="20">
        <f t="shared" ref="T11:T35" si="3">R11*$E11</f>
        <v>0</v>
      </c>
      <c r="U11" s="78">
        <v>0</v>
      </c>
      <c r="V11" s="16">
        <f>U11*$K11</f>
        <v>0</v>
      </c>
      <c r="W11" s="20">
        <f t="shared" ref="W11:W35" si="4">U11*$E11</f>
        <v>0</v>
      </c>
      <c r="X11" s="78">
        <v>0</v>
      </c>
      <c r="Y11" s="16">
        <f>X11*$K11</f>
        <v>0</v>
      </c>
      <c r="Z11" s="20">
        <f t="shared" ref="Z11:Z35" si="5">X11*$E11</f>
        <v>0</v>
      </c>
      <c r="AA11" s="1"/>
      <c r="AB11" s="19">
        <f t="shared" ref="AB11:AB35" si="6">SUM(L11,O11,R11,U11,X11)</f>
        <v>0</v>
      </c>
    </row>
    <row r="12" spans="1:28" x14ac:dyDescent="0.2">
      <c r="A12" s="75" t="s">
        <v>25</v>
      </c>
      <c r="B12" s="75" t="s">
        <v>77</v>
      </c>
      <c r="C12" s="75">
        <v>1E-4</v>
      </c>
      <c r="D12" s="14">
        <f t="shared" si="0"/>
        <v>0</v>
      </c>
      <c r="E12" s="20">
        <f t="shared" si="1"/>
        <v>1E-4</v>
      </c>
      <c r="F12" s="15">
        <v>1E-4</v>
      </c>
      <c r="G12" s="76">
        <v>0</v>
      </c>
      <c r="H12" s="76">
        <v>0</v>
      </c>
      <c r="I12" s="76">
        <v>0</v>
      </c>
      <c r="J12" s="76">
        <v>0</v>
      </c>
      <c r="K12" s="16">
        <f t="shared" si="2"/>
        <v>1E-4</v>
      </c>
      <c r="L12" s="77">
        <v>0</v>
      </c>
      <c r="M12" s="16">
        <f>L12*$K12</f>
        <v>0</v>
      </c>
      <c r="N12" s="20">
        <f t="shared" ref="N12:N35" si="7">IFERROR((M12/$K12)*$E12,0)</f>
        <v>0</v>
      </c>
      <c r="O12" s="78">
        <v>0</v>
      </c>
      <c r="P12" s="16">
        <f>O12*$K12</f>
        <v>0</v>
      </c>
      <c r="Q12" s="20">
        <f t="shared" ref="Q12:Q35" si="8">IFERROR((P12/$K12)*$E12,0)</f>
        <v>0</v>
      </c>
      <c r="R12" s="18">
        <v>0</v>
      </c>
      <c r="S12" s="16">
        <f>R12*$K12</f>
        <v>0</v>
      </c>
      <c r="T12" s="20">
        <f t="shared" si="3"/>
        <v>0</v>
      </c>
      <c r="U12" s="78">
        <v>0</v>
      </c>
      <c r="V12" s="16">
        <f>U12*$K12</f>
        <v>0</v>
      </c>
      <c r="W12" s="20">
        <f t="shared" si="4"/>
        <v>0</v>
      </c>
      <c r="X12" s="78">
        <v>0</v>
      </c>
      <c r="Y12" s="16">
        <f>X12*$K12</f>
        <v>0</v>
      </c>
      <c r="Z12" s="20">
        <f t="shared" si="5"/>
        <v>0</v>
      </c>
      <c r="AA12" s="1"/>
      <c r="AB12" s="19">
        <f t="shared" si="6"/>
        <v>0</v>
      </c>
    </row>
    <row r="13" spans="1:28" x14ac:dyDescent="0.2">
      <c r="A13" s="75" t="s">
        <v>25</v>
      </c>
      <c r="B13" s="75" t="s">
        <v>77</v>
      </c>
      <c r="C13" s="75">
        <v>1E-4</v>
      </c>
      <c r="D13" s="14">
        <f t="shared" si="0"/>
        <v>0</v>
      </c>
      <c r="E13" s="20">
        <f t="shared" si="1"/>
        <v>1E-4</v>
      </c>
      <c r="F13" s="15">
        <v>1E-4</v>
      </c>
      <c r="G13" s="76">
        <v>0</v>
      </c>
      <c r="H13" s="76">
        <v>0</v>
      </c>
      <c r="I13" s="76">
        <v>0</v>
      </c>
      <c r="J13" s="76">
        <v>0</v>
      </c>
      <c r="K13" s="16">
        <f t="shared" si="2"/>
        <v>1E-4</v>
      </c>
      <c r="L13" s="77">
        <v>0</v>
      </c>
      <c r="M13" s="16">
        <f t="shared" ref="M13:M35" si="9">L13*$K13</f>
        <v>0</v>
      </c>
      <c r="N13" s="20">
        <f t="shared" si="7"/>
        <v>0</v>
      </c>
      <c r="O13" s="78">
        <v>0</v>
      </c>
      <c r="P13" s="16">
        <f t="shared" ref="P13:P35" si="10">O13*$K13</f>
        <v>0</v>
      </c>
      <c r="Q13" s="20">
        <f t="shared" si="8"/>
        <v>0</v>
      </c>
      <c r="R13" s="18">
        <v>0</v>
      </c>
      <c r="S13" s="16">
        <f t="shared" ref="S13:S35" si="11">R13*$K13</f>
        <v>0</v>
      </c>
      <c r="T13" s="20">
        <f t="shared" si="3"/>
        <v>0</v>
      </c>
      <c r="U13" s="78">
        <v>0</v>
      </c>
      <c r="V13" s="16">
        <f t="shared" ref="V13:V35" si="12">U13*$K13</f>
        <v>0</v>
      </c>
      <c r="W13" s="20">
        <f t="shared" si="4"/>
        <v>0</v>
      </c>
      <c r="X13" s="78">
        <v>0</v>
      </c>
      <c r="Y13" s="16">
        <f t="shared" ref="Y13:Y35" si="13">X13*$K13</f>
        <v>0</v>
      </c>
      <c r="Z13" s="20">
        <f t="shared" si="5"/>
        <v>0</v>
      </c>
      <c r="AA13" s="1"/>
      <c r="AB13" s="19">
        <f t="shared" si="6"/>
        <v>0</v>
      </c>
    </row>
    <row r="14" spans="1:28" x14ac:dyDescent="0.2">
      <c r="A14" s="75" t="s">
        <v>25</v>
      </c>
      <c r="B14" s="75" t="s">
        <v>77</v>
      </c>
      <c r="C14" s="75">
        <v>1E-4</v>
      </c>
      <c r="D14" s="14">
        <f t="shared" si="0"/>
        <v>0</v>
      </c>
      <c r="E14" s="20">
        <f t="shared" si="1"/>
        <v>1E-4</v>
      </c>
      <c r="F14" s="15">
        <v>1E-4</v>
      </c>
      <c r="G14" s="76">
        <v>0</v>
      </c>
      <c r="H14" s="76">
        <v>0</v>
      </c>
      <c r="I14" s="76">
        <v>0</v>
      </c>
      <c r="J14" s="76">
        <v>0</v>
      </c>
      <c r="K14" s="16">
        <f t="shared" si="2"/>
        <v>1E-4</v>
      </c>
      <c r="L14" s="77">
        <v>0</v>
      </c>
      <c r="M14" s="16">
        <f t="shared" si="9"/>
        <v>0</v>
      </c>
      <c r="N14" s="20">
        <f t="shared" si="7"/>
        <v>0</v>
      </c>
      <c r="O14" s="78">
        <v>0</v>
      </c>
      <c r="P14" s="16">
        <f t="shared" si="10"/>
        <v>0</v>
      </c>
      <c r="Q14" s="20">
        <f t="shared" si="8"/>
        <v>0</v>
      </c>
      <c r="R14" s="18">
        <v>0</v>
      </c>
      <c r="S14" s="16">
        <f t="shared" si="11"/>
        <v>0</v>
      </c>
      <c r="T14" s="20">
        <f t="shared" si="3"/>
        <v>0</v>
      </c>
      <c r="U14" s="78">
        <v>0</v>
      </c>
      <c r="V14" s="16">
        <f t="shared" si="12"/>
        <v>0</v>
      </c>
      <c r="W14" s="20">
        <f t="shared" si="4"/>
        <v>0</v>
      </c>
      <c r="X14" s="78">
        <v>0</v>
      </c>
      <c r="Y14" s="16">
        <f t="shared" si="13"/>
        <v>0</v>
      </c>
      <c r="Z14" s="20">
        <f t="shared" si="5"/>
        <v>0</v>
      </c>
      <c r="AA14" s="1"/>
      <c r="AB14" s="19">
        <f t="shared" si="6"/>
        <v>0</v>
      </c>
    </row>
    <row r="15" spans="1:28" x14ac:dyDescent="0.2">
      <c r="A15" s="75" t="s">
        <v>25</v>
      </c>
      <c r="B15" s="75" t="s">
        <v>77</v>
      </c>
      <c r="C15" s="75">
        <v>1E-4</v>
      </c>
      <c r="D15" s="14">
        <f t="shared" si="0"/>
        <v>0</v>
      </c>
      <c r="E15" s="20">
        <f t="shared" si="1"/>
        <v>1E-4</v>
      </c>
      <c r="F15" s="15">
        <v>1E-4</v>
      </c>
      <c r="G15" s="76">
        <v>0</v>
      </c>
      <c r="H15" s="76">
        <v>0</v>
      </c>
      <c r="I15" s="76">
        <v>0</v>
      </c>
      <c r="J15" s="76">
        <v>0</v>
      </c>
      <c r="K15" s="16">
        <f t="shared" si="2"/>
        <v>1E-4</v>
      </c>
      <c r="L15" s="77">
        <v>0</v>
      </c>
      <c r="M15" s="16">
        <f t="shared" si="9"/>
        <v>0</v>
      </c>
      <c r="N15" s="20">
        <f t="shared" si="7"/>
        <v>0</v>
      </c>
      <c r="O15" s="78">
        <v>0</v>
      </c>
      <c r="P15" s="16">
        <f t="shared" si="10"/>
        <v>0</v>
      </c>
      <c r="Q15" s="20">
        <f t="shared" si="8"/>
        <v>0</v>
      </c>
      <c r="R15" s="18">
        <v>0</v>
      </c>
      <c r="S15" s="16">
        <f t="shared" si="11"/>
        <v>0</v>
      </c>
      <c r="T15" s="20">
        <f t="shared" si="3"/>
        <v>0</v>
      </c>
      <c r="U15" s="78">
        <v>0</v>
      </c>
      <c r="V15" s="16">
        <f t="shared" si="12"/>
        <v>0</v>
      </c>
      <c r="W15" s="20">
        <f t="shared" si="4"/>
        <v>0</v>
      </c>
      <c r="X15" s="78">
        <v>0</v>
      </c>
      <c r="Y15" s="16">
        <f t="shared" si="13"/>
        <v>0</v>
      </c>
      <c r="Z15" s="20">
        <f t="shared" si="5"/>
        <v>0</v>
      </c>
      <c r="AA15" s="1"/>
      <c r="AB15" s="19">
        <f t="shared" si="6"/>
        <v>0</v>
      </c>
    </row>
    <row r="16" spans="1:28" x14ac:dyDescent="0.2">
      <c r="A16" s="75" t="s">
        <v>25</v>
      </c>
      <c r="B16" s="75" t="s">
        <v>77</v>
      </c>
      <c r="C16" s="75">
        <v>1E-4</v>
      </c>
      <c r="D16" s="14">
        <f t="shared" si="0"/>
        <v>0</v>
      </c>
      <c r="E16" s="20">
        <f t="shared" si="1"/>
        <v>1E-4</v>
      </c>
      <c r="F16" s="15">
        <v>1E-4</v>
      </c>
      <c r="G16" s="76">
        <v>0</v>
      </c>
      <c r="H16" s="76">
        <v>0</v>
      </c>
      <c r="I16" s="76">
        <v>0</v>
      </c>
      <c r="J16" s="76">
        <v>0</v>
      </c>
      <c r="K16" s="16">
        <f t="shared" si="2"/>
        <v>1E-4</v>
      </c>
      <c r="L16" s="77">
        <v>0</v>
      </c>
      <c r="M16" s="16">
        <f t="shared" si="9"/>
        <v>0</v>
      </c>
      <c r="N16" s="20">
        <f t="shared" si="7"/>
        <v>0</v>
      </c>
      <c r="O16" s="78">
        <v>0</v>
      </c>
      <c r="P16" s="16">
        <f t="shared" si="10"/>
        <v>0</v>
      </c>
      <c r="Q16" s="20">
        <f t="shared" si="8"/>
        <v>0</v>
      </c>
      <c r="R16" s="18">
        <v>0</v>
      </c>
      <c r="S16" s="16">
        <f t="shared" si="11"/>
        <v>0</v>
      </c>
      <c r="T16" s="20">
        <f t="shared" si="3"/>
        <v>0</v>
      </c>
      <c r="U16" s="78">
        <v>0</v>
      </c>
      <c r="V16" s="16">
        <f t="shared" si="12"/>
        <v>0</v>
      </c>
      <c r="W16" s="20">
        <f t="shared" si="4"/>
        <v>0</v>
      </c>
      <c r="X16" s="78">
        <v>0</v>
      </c>
      <c r="Y16" s="16">
        <f t="shared" si="13"/>
        <v>0</v>
      </c>
      <c r="Z16" s="20">
        <f t="shared" si="5"/>
        <v>0</v>
      </c>
      <c r="AA16" s="1"/>
      <c r="AB16" s="19">
        <f t="shared" si="6"/>
        <v>0</v>
      </c>
    </row>
    <row r="17" spans="1:28" x14ac:dyDescent="0.2">
      <c r="A17" s="75" t="s">
        <v>25</v>
      </c>
      <c r="B17" s="75" t="s">
        <v>77</v>
      </c>
      <c r="C17" s="75">
        <v>1E-4</v>
      </c>
      <c r="D17" s="14">
        <f t="shared" si="0"/>
        <v>0</v>
      </c>
      <c r="E17" s="20">
        <f t="shared" si="1"/>
        <v>1E-4</v>
      </c>
      <c r="F17" s="15">
        <v>1E-4</v>
      </c>
      <c r="G17" s="76">
        <v>0</v>
      </c>
      <c r="H17" s="76">
        <v>0</v>
      </c>
      <c r="I17" s="76">
        <v>0</v>
      </c>
      <c r="J17" s="76">
        <v>0</v>
      </c>
      <c r="K17" s="16">
        <f t="shared" si="2"/>
        <v>1E-4</v>
      </c>
      <c r="L17" s="77">
        <v>0</v>
      </c>
      <c r="M17" s="16">
        <f t="shared" si="9"/>
        <v>0</v>
      </c>
      <c r="N17" s="20">
        <f t="shared" si="7"/>
        <v>0</v>
      </c>
      <c r="O17" s="78">
        <v>0</v>
      </c>
      <c r="P17" s="16">
        <f t="shared" si="10"/>
        <v>0</v>
      </c>
      <c r="Q17" s="20">
        <f t="shared" si="8"/>
        <v>0</v>
      </c>
      <c r="R17" s="18">
        <v>0</v>
      </c>
      <c r="S17" s="16">
        <f t="shared" si="11"/>
        <v>0</v>
      </c>
      <c r="T17" s="20">
        <f t="shared" si="3"/>
        <v>0</v>
      </c>
      <c r="U17" s="78">
        <v>0</v>
      </c>
      <c r="V17" s="16">
        <f t="shared" si="12"/>
        <v>0</v>
      </c>
      <c r="W17" s="20">
        <f t="shared" si="4"/>
        <v>0</v>
      </c>
      <c r="X17" s="78">
        <v>0</v>
      </c>
      <c r="Y17" s="16">
        <f t="shared" si="13"/>
        <v>0</v>
      </c>
      <c r="Z17" s="20">
        <f t="shared" si="5"/>
        <v>0</v>
      </c>
      <c r="AA17" s="1"/>
      <c r="AB17" s="19">
        <f t="shared" si="6"/>
        <v>0</v>
      </c>
    </row>
    <row r="18" spans="1:28" x14ac:dyDescent="0.2">
      <c r="A18" s="75" t="s">
        <v>25</v>
      </c>
      <c r="B18" s="75" t="s">
        <v>77</v>
      </c>
      <c r="C18" s="75">
        <v>1E-4</v>
      </c>
      <c r="D18" s="14">
        <f t="shared" si="0"/>
        <v>0</v>
      </c>
      <c r="E18" s="20">
        <f t="shared" si="1"/>
        <v>1E-4</v>
      </c>
      <c r="F18" s="15">
        <v>1E-4</v>
      </c>
      <c r="G18" s="76">
        <v>0</v>
      </c>
      <c r="H18" s="76">
        <v>0</v>
      </c>
      <c r="I18" s="76">
        <v>0</v>
      </c>
      <c r="J18" s="76">
        <v>0</v>
      </c>
      <c r="K18" s="16">
        <f t="shared" si="2"/>
        <v>1E-4</v>
      </c>
      <c r="L18" s="77">
        <v>0</v>
      </c>
      <c r="M18" s="16">
        <f t="shared" si="9"/>
        <v>0</v>
      </c>
      <c r="N18" s="20">
        <f t="shared" si="7"/>
        <v>0</v>
      </c>
      <c r="O18" s="78">
        <v>0</v>
      </c>
      <c r="P18" s="16">
        <f t="shared" si="10"/>
        <v>0</v>
      </c>
      <c r="Q18" s="20">
        <f t="shared" si="8"/>
        <v>0</v>
      </c>
      <c r="R18" s="18">
        <v>0</v>
      </c>
      <c r="S18" s="16">
        <f t="shared" si="11"/>
        <v>0</v>
      </c>
      <c r="T18" s="20">
        <f t="shared" si="3"/>
        <v>0</v>
      </c>
      <c r="U18" s="78">
        <v>0</v>
      </c>
      <c r="V18" s="16">
        <f t="shared" si="12"/>
        <v>0</v>
      </c>
      <c r="W18" s="20">
        <f t="shared" si="4"/>
        <v>0</v>
      </c>
      <c r="X18" s="78">
        <v>0</v>
      </c>
      <c r="Y18" s="16">
        <f t="shared" si="13"/>
        <v>0</v>
      </c>
      <c r="Z18" s="20">
        <f t="shared" si="5"/>
        <v>0</v>
      </c>
      <c r="AA18" s="1"/>
      <c r="AB18" s="19">
        <f t="shared" si="6"/>
        <v>0</v>
      </c>
    </row>
    <row r="19" spans="1:28" x14ac:dyDescent="0.2">
      <c r="A19" s="75" t="s">
        <v>25</v>
      </c>
      <c r="B19" s="75" t="s">
        <v>77</v>
      </c>
      <c r="C19" s="75">
        <v>1E-4</v>
      </c>
      <c r="D19" s="14">
        <f t="shared" si="0"/>
        <v>0</v>
      </c>
      <c r="E19" s="20">
        <f t="shared" si="1"/>
        <v>1E-4</v>
      </c>
      <c r="F19" s="15">
        <v>1E-4</v>
      </c>
      <c r="G19" s="76">
        <v>0</v>
      </c>
      <c r="H19" s="76">
        <v>0</v>
      </c>
      <c r="I19" s="76">
        <v>0</v>
      </c>
      <c r="J19" s="76">
        <v>0</v>
      </c>
      <c r="K19" s="16">
        <f t="shared" si="2"/>
        <v>1E-4</v>
      </c>
      <c r="L19" s="77">
        <v>0</v>
      </c>
      <c r="M19" s="16">
        <f t="shared" si="9"/>
        <v>0</v>
      </c>
      <c r="N19" s="20">
        <f t="shared" si="7"/>
        <v>0</v>
      </c>
      <c r="O19" s="78">
        <v>0</v>
      </c>
      <c r="P19" s="16">
        <f t="shared" si="10"/>
        <v>0</v>
      </c>
      <c r="Q19" s="20">
        <f t="shared" si="8"/>
        <v>0</v>
      </c>
      <c r="R19" s="18">
        <v>0</v>
      </c>
      <c r="S19" s="16">
        <f t="shared" si="11"/>
        <v>0</v>
      </c>
      <c r="T19" s="20">
        <f t="shared" si="3"/>
        <v>0</v>
      </c>
      <c r="U19" s="78">
        <v>0</v>
      </c>
      <c r="V19" s="16">
        <f t="shared" si="12"/>
        <v>0</v>
      </c>
      <c r="W19" s="20">
        <f t="shared" si="4"/>
        <v>0</v>
      </c>
      <c r="X19" s="78">
        <v>0</v>
      </c>
      <c r="Y19" s="16">
        <f t="shared" si="13"/>
        <v>0</v>
      </c>
      <c r="Z19" s="20">
        <f t="shared" si="5"/>
        <v>0</v>
      </c>
      <c r="AA19" s="1"/>
      <c r="AB19" s="19">
        <f t="shared" si="6"/>
        <v>0</v>
      </c>
    </row>
    <row r="20" spans="1:28" x14ac:dyDescent="0.2">
      <c r="A20" s="75" t="s">
        <v>25</v>
      </c>
      <c r="B20" s="75" t="s">
        <v>77</v>
      </c>
      <c r="C20" s="75">
        <v>1E-4</v>
      </c>
      <c r="D20" s="14">
        <f t="shared" si="0"/>
        <v>0</v>
      </c>
      <c r="E20" s="20">
        <f>C20+D20</f>
        <v>1E-4</v>
      </c>
      <c r="F20" s="15">
        <v>1E-4</v>
      </c>
      <c r="G20" s="76">
        <v>0</v>
      </c>
      <c r="H20" s="76">
        <v>0</v>
      </c>
      <c r="I20" s="76">
        <v>0</v>
      </c>
      <c r="J20" s="76">
        <v>0</v>
      </c>
      <c r="K20" s="16">
        <f t="shared" si="2"/>
        <v>1E-4</v>
      </c>
      <c r="L20" s="77">
        <v>0</v>
      </c>
      <c r="M20" s="16">
        <f t="shared" si="9"/>
        <v>0</v>
      </c>
      <c r="N20" s="20">
        <f t="shared" si="7"/>
        <v>0</v>
      </c>
      <c r="O20" s="78">
        <v>0</v>
      </c>
      <c r="P20" s="16">
        <f t="shared" si="10"/>
        <v>0</v>
      </c>
      <c r="Q20" s="20">
        <f t="shared" si="8"/>
        <v>0</v>
      </c>
      <c r="R20" s="18">
        <v>0</v>
      </c>
      <c r="S20" s="16">
        <f t="shared" si="11"/>
        <v>0</v>
      </c>
      <c r="T20" s="20">
        <f t="shared" si="3"/>
        <v>0</v>
      </c>
      <c r="U20" s="78">
        <v>0</v>
      </c>
      <c r="V20" s="16">
        <f t="shared" si="12"/>
        <v>0</v>
      </c>
      <c r="W20" s="20">
        <f t="shared" si="4"/>
        <v>0</v>
      </c>
      <c r="X20" s="78">
        <v>0</v>
      </c>
      <c r="Y20" s="16">
        <f t="shared" si="13"/>
        <v>0</v>
      </c>
      <c r="Z20" s="20">
        <f t="shared" si="5"/>
        <v>0</v>
      </c>
      <c r="AA20" s="1"/>
      <c r="AB20" s="19">
        <f t="shared" si="6"/>
        <v>0</v>
      </c>
    </row>
    <row r="21" spans="1:28" x14ac:dyDescent="0.2">
      <c r="A21" s="75" t="s">
        <v>25</v>
      </c>
      <c r="B21" s="75" t="s">
        <v>77</v>
      </c>
      <c r="C21" s="75">
        <v>1E-4</v>
      </c>
      <c r="D21" s="14">
        <f t="shared" si="0"/>
        <v>0</v>
      </c>
      <c r="E21" s="20">
        <f t="shared" si="1"/>
        <v>1E-4</v>
      </c>
      <c r="F21" s="15">
        <v>1E-4</v>
      </c>
      <c r="G21" s="76">
        <v>0</v>
      </c>
      <c r="H21" s="76">
        <v>0</v>
      </c>
      <c r="I21" s="76">
        <v>0</v>
      </c>
      <c r="J21" s="76">
        <v>0</v>
      </c>
      <c r="K21" s="16">
        <f t="shared" si="2"/>
        <v>1E-4</v>
      </c>
      <c r="L21" s="77">
        <v>0</v>
      </c>
      <c r="M21" s="16">
        <f t="shared" si="9"/>
        <v>0</v>
      </c>
      <c r="N21" s="20">
        <f t="shared" si="7"/>
        <v>0</v>
      </c>
      <c r="O21" s="78">
        <v>0</v>
      </c>
      <c r="P21" s="16">
        <f t="shared" si="10"/>
        <v>0</v>
      </c>
      <c r="Q21" s="20">
        <f t="shared" si="8"/>
        <v>0</v>
      </c>
      <c r="R21" s="18">
        <v>0</v>
      </c>
      <c r="S21" s="16">
        <f t="shared" si="11"/>
        <v>0</v>
      </c>
      <c r="T21" s="20">
        <f t="shared" si="3"/>
        <v>0</v>
      </c>
      <c r="U21" s="78">
        <v>0</v>
      </c>
      <c r="V21" s="16">
        <f t="shared" si="12"/>
        <v>0</v>
      </c>
      <c r="W21" s="20">
        <f t="shared" si="4"/>
        <v>0</v>
      </c>
      <c r="X21" s="78">
        <v>0</v>
      </c>
      <c r="Y21" s="16">
        <f t="shared" si="13"/>
        <v>0</v>
      </c>
      <c r="Z21" s="20">
        <f t="shared" si="5"/>
        <v>0</v>
      </c>
      <c r="AA21" s="1"/>
      <c r="AB21" s="19">
        <f t="shared" si="6"/>
        <v>0</v>
      </c>
    </row>
    <row r="22" spans="1:28" x14ac:dyDescent="0.2">
      <c r="A22" s="75" t="s">
        <v>25</v>
      </c>
      <c r="B22" s="75" t="s">
        <v>77</v>
      </c>
      <c r="C22" s="75">
        <v>1E-4</v>
      </c>
      <c r="D22" s="14">
        <f t="shared" si="0"/>
        <v>0</v>
      </c>
      <c r="E22" s="20">
        <f>C22+D22</f>
        <v>1E-4</v>
      </c>
      <c r="F22" s="15">
        <v>1E-4</v>
      </c>
      <c r="G22" s="76">
        <v>0</v>
      </c>
      <c r="H22" s="76">
        <v>0</v>
      </c>
      <c r="I22" s="76">
        <v>0</v>
      </c>
      <c r="J22" s="76">
        <v>0</v>
      </c>
      <c r="K22" s="16">
        <f t="shared" si="2"/>
        <v>1E-4</v>
      </c>
      <c r="L22" s="77">
        <v>0</v>
      </c>
      <c r="M22" s="16">
        <f t="shared" si="9"/>
        <v>0</v>
      </c>
      <c r="N22" s="20">
        <f t="shared" si="7"/>
        <v>0</v>
      </c>
      <c r="O22" s="78">
        <v>0</v>
      </c>
      <c r="P22" s="16">
        <f t="shared" si="10"/>
        <v>0</v>
      </c>
      <c r="Q22" s="20">
        <f t="shared" si="8"/>
        <v>0</v>
      </c>
      <c r="R22" s="18">
        <v>0</v>
      </c>
      <c r="S22" s="16">
        <f t="shared" si="11"/>
        <v>0</v>
      </c>
      <c r="T22" s="20">
        <f t="shared" si="3"/>
        <v>0</v>
      </c>
      <c r="U22" s="78">
        <v>0</v>
      </c>
      <c r="V22" s="16">
        <f t="shared" si="12"/>
        <v>0</v>
      </c>
      <c r="W22" s="20">
        <f t="shared" si="4"/>
        <v>0</v>
      </c>
      <c r="X22" s="78">
        <v>0</v>
      </c>
      <c r="Y22" s="16">
        <f t="shared" si="13"/>
        <v>0</v>
      </c>
      <c r="Z22" s="20">
        <f t="shared" si="5"/>
        <v>0</v>
      </c>
      <c r="AA22" s="1"/>
      <c r="AB22" s="19">
        <f t="shared" si="6"/>
        <v>0</v>
      </c>
    </row>
    <row r="23" spans="1:28" x14ac:dyDescent="0.2">
      <c r="A23" s="75" t="s">
        <v>25</v>
      </c>
      <c r="B23" s="75" t="s">
        <v>77</v>
      </c>
      <c r="C23" s="75">
        <v>1E-4</v>
      </c>
      <c r="D23" s="14">
        <f t="shared" si="0"/>
        <v>0</v>
      </c>
      <c r="E23" s="20">
        <f>C23+D23</f>
        <v>1E-4</v>
      </c>
      <c r="F23" s="15">
        <v>1E-4</v>
      </c>
      <c r="G23" s="76">
        <v>0</v>
      </c>
      <c r="H23" s="76">
        <v>0</v>
      </c>
      <c r="I23" s="76">
        <v>0</v>
      </c>
      <c r="J23" s="76">
        <v>0</v>
      </c>
      <c r="K23" s="16">
        <f t="shared" si="2"/>
        <v>1E-4</v>
      </c>
      <c r="L23" s="77">
        <v>0</v>
      </c>
      <c r="M23" s="16">
        <f t="shared" si="9"/>
        <v>0</v>
      </c>
      <c r="N23" s="20">
        <f t="shared" si="7"/>
        <v>0</v>
      </c>
      <c r="O23" s="78">
        <v>0</v>
      </c>
      <c r="P23" s="16">
        <f t="shared" si="10"/>
        <v>0</v>
      </c>
      <c r="Q23" s="20">
        <f t="shared" si="8"/>
        <v>0</v>
      </c>
      <c r="R23" s="18">
        <v>0</v>
      </c>
      <c r="S23" s="16">
        <f t="shared" si="11"/>
        <v>0</v>
      </c>
      <c r="T23" s="20">
        <f t="shared" si="3"/>
        <v>0</v>
      </c>
      <c r="U23" s="78">
        <v>0</v>
      </c>
      <c r="V23" s="16">
        <f t="shared" si="12"/>
        <v>0</v>
      </c>
      <c r="W23" s="20">
        <f t="shared" si="4"/>
        <v>0</v>
      </c>
      <c r="X23" s="78">
        <v>0</v>
      </c>
      <c r="Y23" s="16">
        <f t="shared" si="13"/>
        <v>0</v>
      </c>
      <c r="Z23" s="20">
        <f t="shared" si="5"/>
        <v>0</v>
      </c>
      <c r="AA23" s="1"/>
      <c r="AB23" s="19">
        <f t="shared" si="6"/>
        <v>0</v>
      </c>
    </row>
    <row r="24" spans="1:28" x14ac:dyDescent="0.2">
      <c r="A24" s="75" t="s">
        <v>25</v>
      </c>
      <c r="B24" s="75" t="s">
        <v>77</v>
      </c>
      <c r="C24" s="75">
        <v>1E-4</v>
      </c>
      <c r="D24" s="14">
        <f t="shared" si="0"/>
        <v>0</v>
      </c>
      <c r="E24" s="20">
        <f>C24+D24</f>
        <v>1E-4</v>
      </c>
      <c r="F24" s="15">
        <v>1E-4</v>
      </c>
      <c r="G24" s="76">
        <v>0</v>
      </c>
      <c r="H24" s="76">
        <v>0</v>
      </c>
      <c r="I24" s="76">
        <v>0</v>
      </c>
      <c r="J24" s="76">
        <v>0</v>
      </c>
      <c r="K24" s="16">
        <f t="shared" si="2"/>
        <v>1E-4</v>
      </c>
      <c r="L24" s="77">
        <v>0</v>
      </c>
      <c r="M24" s="16">
        <f t="shared" si="9"/>
        <v>0</v>
      </c>
      <c r="N24" s="20">
        <f t="shared" si="7"/>
        <v>0</v>
      </c>
      <c r="O24" s="78">
        <v>0</v>
      </c>
      <c r="P24" s="16">
        <f t="shared" si="10"/>
        <v>0</v>
      </c>
      <c r="Q24" s="20">
        <f t="shared" si="8"/>
        <v>0</v>
      </c>
      <c r="R24" s="18">
        <v>0</v>
      </c>
      <c r="S24" s="16">
        <f t="shared" si="11"/>
        <v>0</v>
      </c>
      <c r="T24" s="20">
        <f t="shared" si="3"/>
        <v>0</v>
      </c>
      <c r="U24" s="78">
        <v>0</v>
      </c>
      <c r="V24" s="16">
        <f t="shared" si="12"/>
        <v>0</v>
      </c>
      <c r="W24" s="20">
        <f t="shared" si="4"/>
        <v>0</v>
      </c>
      <c r="X24" s="78">
        <v>0</v>
      </c>
      <c r="Y24" s="16">
        <f t="shared" si="13"/>
        <v>0</v>
      </c>
      <c r="Z24" s="20">
        <f t="shared" si="5"/>
        <v>0</v>
      </c>
      <c r="AA24" s="1"/>
      <c r="AB24" s="19">
        <f t="shared" si="6"/>
        <v>0</v>
      </c>
    </row>
    <row r="25" spans="1:28" x14ac:dyDescent="0.2">
      <c r="A25" s="75" t="s">
        <v>25</v>
      </c>
      <c r="B25" s="75" t="s">
        <v>77</v>
      </c>
      <c r="C25" s="75">
        <v>1E-4</v>
      </c>
      <c r="D25" s="14">
        <f t="shared" si="0"/>
        <v>0</v>
      </c>
      <c r="E25" s="20">
        <f>C25+D25</f>
        <v>1E-4</v>
      </c>
      <c r="F25" s="15">
        <v>1E-4</v>
      </c>
      <c r="G25" s="76">
        <v>0</v>
      </c>
      <c r="H25" s="76">
        <v>0</v>
      </c>
      <c r="I25" s="76">
        <v>0</v>
      </c>
      <c r="J25" s="76">
        <v>0</v>
      </c>
      <c r="K25" s="16">
        <f t="shared" si="2"/>
        <v>1E-4</v>
      </c>
      <c r="L25" s="77">
        <v>0</v>
      </c>
      <c r="M25" s="16">
        <f t="shared" si="9"/>
        <v>0</v>
      </c>
      <c r="N25" s="20">
        <f t="shared" si="7"/>
        <v>0</v>
      </c>
      <c r="O25" s="78">
        <v>0</v>
      </c>
      <c r="P25" s="16">
        <f t="shared" si="10"/>
        <v>0</v>
      </c>
      <c r="Q25" s="20">
        <f t="shared" si="8"/>
        <v>0</v>
      </c>
      <c r="R25" s="18">
        <v>0</v>
      </c>
      <c r="S25" s="16">
        <f t="shared" si="11"/>
        <v>0</v>
      </c>
      <c r="T25" s="20">
        <f t="shared" si="3"/>
        <v>0</v>
      </c>
      <c r="U25" s="78">
        <v>0</v>
      </c>
      <c r="V25" s="16">
        <f t="shared" si="12"/>
        <v>0</v>
      </c>
      <c r="W25" s="20">
        <f t="shared" si="4"/>
        <v>0</v>
      </c>
      <c r="X25" s="78">
        <v>0</v>
      </c>
      <c r="Y25" s="16">
        <f t="shared" si="13"/>
        <v>0</v>
      </c>
      <c r="Z25" s="20">
        <f t="shared" si="5"/>
        <v>0</v>
      </c>
      <c r="AA25" s="1"/>
      <c r="AB25" s="19">
        <f t="shared" si="6"/>
        <v>0</v>
      </c>
    </row>
    <row r="26" spans="1:28" x14ac:dyDescent="0.2">
      <c r="A26" s="75" t="s">
        <v>25</v>
      </c>
      <c r="B26" s="75" t="s">
        <v>77</v>
      </c>
      <c r="C26" s="75">
        <v>1E-4</v>
      </c>
      <c r="D26" s="14">
        <f t="shared" si="0"/>
        <v>0</v>
      </c>
      <c r="E26" s="20">
        <f>C26+D26</f>
        <v>1E-4</v>
      </c>
      <c r="F26" s="15">
        <v>1E-4</v>
      </c>
      <c r="G26" s="76">
        <v>0</v>
      </c>
      <c r="H26" s="76">
        <v>0</v>
      </c>
      <c r="I26" s="76">
        <v>0</v>
      </c>
      <c r="J26" s="76">
        <v>0</v>
      </c>
      <c r="K26" s="16">
        <f t="shared" si="2"/>
        <v>1E-4</v>
      </c>
      <c r="L26" s="77">
        <v>0</v>
      </c>
      <c r="M26" s="16">
        <f t="shared" si="9"/>
        <v>0</v>
      </c>
      <c r="N26" s="20">
        <f t="shared" si="7"/>
        <v>0</v>
      </c>
      <c r="O26" s="78">
        <v>0</v>
      </c>
      <c r="P26" s="16">
        <f t="shared" si="10"/>
        <v>0</v>
      </c>
      <c r="Q26" s="20">
        <f t="shared" si="8"/>
        <v>0</v>
      </c>
      <c r="R26" s="18">
        <v>0</v>
      </c>
      <c r="S26" s="16">
        <f t="shared" si="11"/>
        <v>0</v>
      </c>
      <c r="T26" s="20">
        <f t="shared" si="3"/>
        <v>0</v>
      </c>
      <c r="U26" s="78">
        <v>0</v>
      </c>
      <c r="V26" s="16">
        <f t="shared" si="12"/>
        <v>0</v>
      </c>
      <c r="W26" s="20">
        <f t="shared" si="4"/>
        <v>0</v>
      </c>
      <c r="X26" s="78">
        <v>0</v>
      </c>
      <c r="Y26" s="16">
        <f t="shared" si="13"/>
        <v>0</v>
      </c>
      <c r="Z26" s="20">
        <f t="shared" si="5"/>
        <v>0</v>
      </c>
      <c r="AA26" s="1"/>
      <c r="AB26" s="19">
        <f t="shared" si="6"/>
        <v>0</v>
      </c>
    </row>
    <row r="27" spans="1:28" x14ac:dyDescent="0.2">
      <c r="A27" s="75" t="s">
        <v>25</v>
      </c>
      <c r="B27" s="75" t="s">
        <v>77</v>
      </c>
      <c r="C27" s="75">
        <v>1E-4</v>
      </c>
      <c r="D27" s="14">
        <f t="shared" si="0"/>
        <v>0</v>
      </c>
      <c r="E27" s="20">
        <f t="shared" si="1"/>
        <v>1E-4</v>
      </c>
      <c r="F27" s="15">
        <v>1E-4</v>
      </c>
      <c r="G27" s="76">
        <v>0</v>
      </c>
      <c r="H27" s="76">
        <v>0</v>
      </c>
      <c r="I27" s="76">
        <v>0</v>
      </c>
      <c r="J27" s="76">
        <v>0</v>
      </c>
      <c r="K27" s="16">
        <f t="shared" si="2"/>
        <v>1E-4</v>
      </c>
      <c r="L27" s="77">
        <v>0</v>
      </c>
      <c r="M27" s="16">
        <f t="shared" si="9"/>
        <v>0</v>
      </c>
      <c r="N27" s="20">
        <f t="shared" si="7"/>
        <v>0</v>
      </c>
      <c r="O27" s="78">
        <v>0</v>
      </c>
      <c r="P27" s="16">
        <f t="shared" si="10"/>
        <v>0</v>
      </c>
      <c r="Q27" s="20">
        <f t="shared" si="8"/>
        <v>0</v>
      </c>
      <c r="R27" s="18">
        <v>0</v>
      </c>
      <c r="S27" s="16">
        <f t="shared" si="11"/>
        <v>0</v>
      </c>
      <c r="T27" s="20">
        <f t="shared" si="3"/>
        <v>0</v>
      </c>
      <c r="U27" s="78">
        <v>0</v>
      </c>
      <c r="V27" s="16">
        <f t="shared" si="12"/>
        <v>0</v>
      </c>
      <c r="W27" s="20">
        <f t="shared" si="4"/>
        <v>0</v>
      </c>
      <c r="X27" s="78">
        <v>0</v>
      </c>
      <c r="Y27" s="16">
        <f t="shared" si="13"/>
        <v>0</v>
      </c>
      <c r="Z27" s="20">
        <f t="shared" si="5"/>
        <v>0</v>
      </c>
      <c r="AA27" s="1"/>
      <c r="AB27" s="19">
        <f t="shared" si="6"/>
        <v>0</v>
      </c>
    </row>
    <row r="28" spans="1:28" x14ac:dyDescent="0.2">
      <c r="A28" s="75" t="s">
        <v>25</v>
      </c>
      <c r="B28" s="75" t="s">
        <v>77</v>
      </c>
      <c r="C28" s="75">
        <v>1E-4</v>
      </c>
      <c r="D28" s="14">
        <f t="shared" si="0"/>
        <v>0</v>
      </c>
      <c r="E28" s="20">
        <f>C28+D28</f>
        <v>1E-4</v>
      </c>
      <c r="F28" s="15">
        <v>1E-4</v>
      </c>
      <c r="G28" s="76">
        <v>0</v>
      </c>
      <c r="H28" s="76">
        <v>0</v>
      </c>
      <c r="I28" s="76">
        <v>0</v>
      </c>
      <c r="J28" s="76">
        <v>0</v>
      </c>
      <c r="K28" s="16">
        <f t="shared" si="2"/>
        <v>1E-4</v>
      </c>
      <c r="L28" s="77">
        <v>0</v>
      </c>
      <c r="M28" s="16">
        <f t="shared" si="9"/>
        <v>0</v>
      </c>
      <c r="N28" s="20">
        <f t="shared" si="7"/>
        <v>0</v>
      </c>
      <c r="O28" s="78">
        <v>0</v>
      </c>
      <c r="P28" s="16">
        <f t="shared" si="10"/>
        <v>0</v>
      </c>
      <c r="Q28" s="20">
        <f t="shared" si="8"/>
        <v>0</v>
      </c>
      <c r="R28" s="18">
        <v>0</v>
      </c>
      <c r="S28" s="16">
        <f t="shared" si="11"/>
        <v>0</v>
      </c>
      <c r="T28" s="20">
        <f t="shared" si="3"/>
        <v>0</v>
      </c>
      <c r="U28" s="78">
        <v>0</v>
      </c>
      <c r="V28" s="16">
        <f t="shared" si="12"/>
        <v>0</v>
      </c>
      <c r="W28" s="20">
        <f t="shared" si="4"/>
        <v>0</v>
      </c>
      <c r="X28" s="78">
        <v>0</v>
      </c>
      <c r="Y28" s="16">
        <f t="shared" si="13"/>
        <v>0</v>
      </c>
      <c r="Z28" s="20">
        <f t="shared" si="5"/>
        <v>0</v>
      </c>
      <c r="AA28" s="1"/>
      <c r="AB28" s="19">
        <f t="shared" si="6"/>
        <v>0</v>
      </c>
    </row>
    <row r="29" spans="1:28" x14ac:dyDescent="0.2">
      <c r="A29" s="14" t="s">
        <v>25</v>
      </c>
      <c r="B29" s="75" t="s">
        <v>77</v>
      </c>
      <c r="C29" s="75">
        <v>1E-4</v>
      </c>
      <c r="D29" s="14">
        <f t="shared" si="0"/>
        <v>0</v>
      </c>
      <c r="E29" s="20">
        <f t="shared" ref="E29:E34" si="14">C29+D29</f>
        <v>1E-4</v>
      </c>
      <c r="F29" s="15">
        <v>1E-4</v>
      </c>
      <c r="G29" s="76">
        <v>0</v>
      </c>
      <c r="H29" s="76">
        <v>0</v>
      </c>
      <c r="I29" s="76">
        <v>0</v>
      </c>
      <c r="J29" s="76">
        <v>0</v>
      </c>
      <c r="K29" s="16">
        <f t="shared" si="2"/>
        <v>1E-4</v>
      </c>
      <c r="L29" s="77">
        <v>0</v>
      </c>
      <c r="M29" s="16">
        <f t="shared" si="9"/>
        <v>0</v>
      </c>
      <c r="N29" s="20">
        <f t="shared" si="7"/>
        <v>0</v>
      </c>
      <c r="O29" s="78">
        <v>0</v>
      </c>
      <c r="P29" s="16">
        <f t="shared" si="10"/>
        <v>0</v>
      </c>
      <c r="Q29" s="20">
        <f t="shared" si="8"/>
        <v>0</v>
      </c>
      <c r="R29" s="18">
        <v>0</v>
      </c>
      <c r="S29" s="16">
        <f t="shared" si="11"/>
        <v>0</v>
      </c>
      <c r="T29" s="20">
        <f t="shared" si="3"/>
        <v>0</v>
      </c>
      <c r="U29" s="78">
        <v>0</v>
      </c>
      <c r="V29" s="16">
        <f t="shared" si="12"/>
        <v>0</v>
      </c>
      <c r="W29" s="20">
        <f t="shared" si="4"/>
        <v>0</v>
      </c>
      <c r="X29" s="78">
        <v>0</v>
      </c>
      <c r="Y29" s="16">
        <f t="shared" si="13"/>
        <v>0</v>
      </c>
      <c r="Z29" s="20">
        <f t="shared" si="5"/>
        <v>0</v>
      </c>
      <c r="AA29" s="1"/>
      <c r="AB29" s="19">
        <f t="shared" si="6"/>
        <v>0</v>
      </c>
    </row>
    <row r="30" spans="1:28" x14ac:dyDescent="0.2">
      <c r="A30" s="75" t="s">
        <v>25</v>
      </c>
      <c r="B30" s="75" t="s">
        <v>77</v>
      </c>
      <c r="C30" s="75">
        <v>1E-4</v>
      </c>
      <c r="D30" s="14">
        <f t="shared" si="0"/>
        <v>0</v>
      </c>
      <c r="E30" s="20">
        <f t="shared" si="14"/>
        <v>1E-4</v>
      </c>
      <c r="F30" s="15">
        <v>1E-4</v>
      </c>
      <c r="G30" s="76">
        <v>0</v>
      </c>
      <c r="H30" s="76">
        <v>0</v>
      </c>
      <c r="I30" s="76">
        <v>0</v>
      </c>
      <c r="J30" s="76">
        <v>0</v>
      </c>
      <c r="K30" s="16">
        <f t="shared" si="2"/>
        <v>1E-4</v>
      </c>
      <c r="L30" s="77">
        <v>0</v>
      </c>
      <c r="M30" s="16">
        <f t="shared" si="9"/>
        <v>0</v>
      </c>
      <c r="N30" s="20">
        <f t="shared" si="7"/>
        <v>0</v>
      </c>
      <c r="O30" s="78">
        <v>0</v>
      </c>
      <c r="P30" s="16">
        <f t="shared" si="10"/>
        <v>0</v>
      </c>
      <c r="Q30" s="20">
        <f t="shared" si="8"/>
        <v>0</v>
      </c>
      <c r="R30" s="18">
        <v>0</v>
      </c>
      <c r="S30" s="16">
        <f t="shared" si="11"/>
        <v>0</v>
      </c>
      <c r="T30" s="20">
        <f t="shared" si="3"/>
        <v>0</v>
      </c>
      <c r="U30" s="78">
        <v>0</v>
      </c>
      <c r="V30" s="16">
        <f t="shared" si="12"/>
        <v>0</v>
      </c>
      <c r="W30" s="20">
        <f t="shared" si="4"/>
        <v>0</v>
      </c>
      <c r="X30" s="78">
        <v>0</v>
      </c>
      <c r="Y30" s="16">
        <f t="shared" si="13"/>
        <v>0</v>
      </c>
      <c r="Z30" s="20">
        <f t="shared" si="5"/>
        <v>0</v>
      </c>
      <c r="AA30" s="1"/>
      <c r="AB30" s="19">
        <f t="shared" si="6"/>
        <v>0</v>
      </c>
    </row>
    <row r="31" spans="1:28" x14ac:dyDescent="0.2">
      <c r="A31" s="75" t="s">
        <v>25</v>
      </c>
      <c r="B31" s="75" t="s">
        <v>77</v>
      </c>
      <c r="C31" s="75">
        <v>1E-4</v>
      </c>
      <c r="D31" s="14">
        <f t="shared" si="0"/>
        <v>0</v>
      </c>
      <c r="E31" s="20">
        <f t="shared" si="14"/>
        <v>1E-4</v>
      </c>
      <c r="F31" s="15">
        <v>1E-4</v>
      </c>
      <c r="G31" s="76">
        <v>0</v>
      </c>
      <c r="H31" s="76">
        <v>0</v>
      </c>
      <c r="I31" s="76">
        <v>0</v>
      </c>
      <c r="J31" s="76">
        <v>0</v>
      </c>
      <c r="K31" s="16">
        <f t="shared" si="2"/>
        <v>1E-4</v>
      </c>
      <c r="L31" s="77">
        <v>0</v>
      </c>
      <c r="M31" s="16">
        <f t="shared" si="9"/>
        <v>0</v>
      </c>
      <c r="N31" s="20">
        <f t="shared" si="7"/>
        <v>0</v>
      </c>
      <c r="O31" s="78">
        <v>0</v>
      </c>
      <c r="P31" s="16">
        <f t="shared" si="10"/>
        <v>0</v>
      </c>
      <c r="Q31" s="20">
        <f t="shared" si="8"/>
        <v>0</v>
      </c>
      <c r="R31" s="18">
        <v>0</v>
      </c>
      <c r="S31" s="16">
        <f t="shared" si="11"/>
        <v>0</v>
      </c>
      <c r="T31" s="20">
        <f t="shared" si="3"/>
        <v>0</v>
      </c>
      <c r="U31" s="78">
        <v>0</v>
      </c>
      <c r="V31" s="16">
        <f t="shared" si="12"/>
        <v>0</v>
      </c>
      <c r="W31" s="20">
        <f t="shared" si="4"/>
        <v>0</v>
      </c>
      <c r="X31" s="78">
        <v>0</v>
      </c>
      <c r="Y31" s="16">
        <f t="shared" si="13"/>
        <v>0</v>
      </c>
      <c r="Z31" s="20">
        <f t="shared" si="5"/>
        <v>0</v>
      </c>
      <c r="AA31" s="1"/>
      <c r="AB31" s="19">
        <f t="shared" si="6"/>
        <v>0</v>
      </c>
    </row>
    <row r="32" spans="1:28" x14ac:dyDescent="0.2">
      <c r="A32" s="75" t="s">
        <v>25</v>
      </c>
      <c r="B32" s="75" t="s">
        <v>77</v>
      </c>
      <c r="C32" s="75">
        <v>1E-4</v>
      </c>
      <c r="D32" s="14">
        <f t="shared" si="0"/>
        <v>0</v>
      </c>
      <c r="E32" s="20">
        <f t="shared" si="14"/>
        <v>1E-4</v>
      </c>
      <c r="F32" s="15">
        <v>1E-4</v>
      </c>
      <c r="G32" s="76">
        <v>0</v>
      </c>
      <c r="H32" s="76">
        <v>0</v>
      </c>
      <c r="I32" s="76">
        <v>0</v>
      </c>
      <c r="J32" s="76">
        <v>0</v>
      </c>
      <c r="K32" s="16">
        <f t="shared" si="2"/>
        <v>1E-4</v>
      </c>
      <c r="L32" s="77">
        <v>0</v>
      </c>
      <c r="M32" s="16">
        <f t="shared" si="9"/>
        <v>0</v>
      </c>
      <c r="N32" s="20">
        <f t="shared" si="7"/>
        <v>0</v>
      </c>
      <c r="O32" s="78">
        <v>0</v>
      </c>
      <c r="P32" s="16">
        <f t="shared" si="10"/>
        <v>0</v>
      </c>
      <c r="Q32" s="20">
        <f t="shared" si="8"/>
        <v>0</v>
      </c>
      <c r="R32" s="18">
        <v>0</v>
      </c>
      <c r="S32" s="16">
        <f t="shared" si="11"/>
        <v>0</v>
      </c>
      <c r="T32" s="20">
        <f t="shared" si="3"/>
        <v>0</v>
      </c>
      <c r="U32" s="78">
        <v>0</v>
      </c>
      <c r="V32" s="16">
        <f t="shared" si="12"/>
        <v>0</v>
      </c>
      <c r="W32" s="20">
        <f t="shared" si="4"/>
        <v>0</v>
      </c>
      <c r="X32" s="78">
        <v>0</v>
      </c>
      <c r="Y32" s="16">
        <f t="shared" si="13"/>
        <v>0</v>
      </c>
      <c r="Z32" s="20">
        <f t="shared" si="5"/>
        <v>0</v>
      </c>
      <c r="AA32" s="1"/>
      <c r="AB32" s="19">
        <f t="shared" si="6"/>
        <v>0</v>
      </c>
    </row>
    <row r="33" spans="1:32" x14ac:dyDescent="0.2">
      <c r="A33" s="75" t="s">
        <v>25</v>
      </c>
      <c r="B33" s="75" t="s">
        <v>77</v>
      </c>
      <c r="C33" s="75">
        <v>1E-4</v>
      </c>
      <c r="D33" s="14">
        <f t="shared" si="0"/>
        <v>0</v>
      </c>
      <c r="E33" s="20">
        <f t="shared" si="14"/>
        <v>1E-4</v>
      </c>
      <c r="F33" s="15">
        <v>1E-4</v>
      </c>
      <c r="G33" s="76">
        <v>0</v>
      </c>
      <c r="H33" s="76">
        <v>0</v>
      </c>
      <c r="I33" s="76">
        <v>0</v>
      </c>
      <c r="J33" s="76">
        <v>0</v>
      </c>
      <c r="K33" s="16">
        <f t="shared" si="2"/>
        <v>1E-4</v>
      </c>
      <c r="L33" s="77">
        <v>0</v>
      </c>
      <c r="M33" s="16">
        <f t="shared" si="9"/>
        <v>0</v>
      </c>
      <c r="N33" s="20">
        <f t="shared" si="7"/>
        <v>0</v>
      </c>
      <c r="O33" s="78">
        <v>0</v>
      </c>
      <c r="P33" s="16">
        <f t="shared" si="10"/>
        <v>0</v>
      </c>
      <c r="Q33" s="20">
        <f t="shared" si="8"/>
        <v>0</v>
      </c>
      <c r="R33" s="18">
        <v>0</v>
      </c>
      <c r="S33" s="16">
        <f t="shared" si="11"/>
        <v>0</v>
      </c>
      <c r="T33" s="20">
        <f t="shared" si="3"/>
        <v>0</v>
      </c>
      <c r="U33" s="78">
        <v>0</v>
      </c>
      <c r="V33" s="16">
        <f t="shared" si="12"/>
        <v>0</v>
      </c>
      <c r="W33" s="20">
        <f t="shared" si="4"/>
        <v>0</v>
      </c>
      <c r="X33" s="78">
        <v>0</v>
      </c>
      <c r="Y33" s="16">
        <f t="shared" si="13"/>
        <v>0</v>
      </c>
      <c r="Z33" s="20">
        <f t="shared" si="5"/>
        <v>0</v>
      </c>
      <c r="AA33" s="1"/>
      <c r="AB33" s="19">
        <f t="shared" si="6"/>
        <v>0</v>
      </c>
    </row>
    <row r="34" spans="1:32" x14ac:dyDescent="0.2">
      <c r="A34" s="75" t="s">
        <v>25</v>
      </c>
      <c r="B34" s="75" t="s">
        <v>77</v>
      </c>
      <c r="C34" s="75">
        <v>1E-4</v>
      </c>
      <c r="D34" s="14">
        <f t="shared" si="0"/>
        <v>0</v>
      </c>
      <c r="E34" s="20">
        <f t="shared" si="14"/>
        <v>1E-4</v>
      </c>
      <c r="F34" s="15">
        <v>1E-4</v>
      </c>
      <c r="G34" s="76">
        <v>0</v>
      </c>
      <c r="H34" s="76">
        <v>0</v>
      </c>
      <c r="I34" s="76">
        <v>0</v>
      </c>
      <c r="J34" s="76">
        <v>0</v>
      </c>
      <c r="K34" s="16">
        <f t="shared" si="2"/>
        <v>1E-4</v>
      </c>
      <c r="L34" s="77">
        <v>0</v>
      </c>
      <c r="M34" s="16">
        <f t="shared" si="9"/>
        <v>0</v>
      </c>
      <c r="N34" s="20">
        <f t="shared" si="7"/>
        <v>0</v>
      </c>
      <c r="O34" s="78">
        <v>0</v>
      </c>
      <c r="P34" s="16">
        <f t="shared" si="10"/>
        <v>0</v>
      </c>
      <c r="Q34" s="20">
        <f t="shared" si="8"/>
        <v>0</v>
      </c>
      <c r="R34" s="18">
        <v>0</v>
      </c>
      <c r="S34" s="16">
        <f t="shared" si="11"/>
        <v>0</v>
      </c>
      <c r="T34" s="20">
        <f t="shared" si="3"/>
        <v>0</v>
      </c>
      <c r="U34" s="78">
        <v>0</v>
      </c>
      <c r="V34" s="16">
        <f t="shared" si="12"/>
        <v>0</v>
      </c>
      <c r="W34" s="20">
        <f t="shared" si="4"/>
        <v>0</v>
      </c>
      <c r="X34" s="78">
        <v>0</v>
      </c>
      <c r="Y34" s="16">
        <f t="shared" si="13"/>
        <v>0</v>
      </c>
      <c r="Z34" s="20">
        <f t="shared" si="5"/>
        <v>0</v>
      </c>
      <c r="AA34" s="1"/>
      <c r="AB34" s="19">
        <f t="shared" si="6"/>
        <v>0</v>
      </c>
    </row>
    <row r="35" spans="1:32" x14ac:dyDescent="0.2">
      <c r="A35" s="75" t="s">
        <v>25</v>
      </c>
      <c r="B35" s="75" t="s">
        <v>77</v>
      </c>
      <c r="C35" s="75">
        <v>1E-4</v>
      </c>
      <c r="D35" s="14">
        <f>C35*D$8</f>
        <v>0</v>
      </c>
      <c r="E35" s="20">
        <f>C35+D35</f>
        <v>1E-4</v>
      </c>
      <c r="F35" s="15">
        <v>1E-4</v>
      </c>
      <c r="G35" s="76">
        <v>0</v>
      </c>
      <c r="H35" s="76">
        <v>0</v>
      </c>
      <c r="I35" s="76">
        <v>0</v>
      </c>
      <c r="J35" s="76">
        <v>0</v>
      </c>
      <c r="K35" s="16">
        <f t="shared" si="2"/>
        <v>1E-4</v>
      </c>
      <c r="L35" s="77">
        <v>0</v>
      </c>
      <c r="M35" s="16">
        <f t="shared" si="9"/>
        <v>0</v>
      </c>
      <c r="N35" s="20">
        <f t="shared" si="7"/>
        <v>0</v>
      </c>
      <c r="O35" s="78">
        <v>0</v>
      </c>
      <c r="P35" s="16">
        <f t="shared" si="10"/>
        <v>0</v>
      </c>
      <c r="Q35" s="20">
        <f t="shared" si="8"/>
        <v>0</v>
      </c>
      <c r="R35" s="18">
        <v>0</v>
      </c>
      <c r="S35" s="16">
        <f t="shared" si="11"/>
        <v>0</v>
      </c>
      <c r="T35" s="20">
        <f t="shared" si="3"/>
        <v>0</v>
      </c>
      <c r="U35" s="78">
        <v>0</v>
      </c>
      <c r="V35" s="16">
        <f t="shared" si="12"/>
        <v>0</v>
      </c>
      <c r="W35" s="20">
        <f t="shared" si="4"/>
        <v>0</v>
      </c>
      <c r="X35" s="78">
        <v>0</v>
      </c>
      <c r="Y35" s="16">
        <f t="shared" si="13"/>
        <v>0</v>
      </c>
      <c r="Z35" s="20">
        <f t="shared" si="5"/>
        <v>0</v>
      </c>
      <c r="AA35" s="1"/>
      <c r="AB35" s="19">
        <f t="shared" si="6"/>
        <v>0</v>
      </c>
    </row>
    <row r="36" spans="1:32" x14ac:dyDescent="0.2">
      <c r="A36" s="1"/>
      <c r="B36" s="1"/>
      <c r="C36" s="1"/>
      <c r="D36" s="1"/>
      <c r="E36" s="20"/>
      <c r="F36" s="16">
        <f>SUM(F10:F35)</f>
        <v>2.4999999999999996E-3</v>
      </c>
      <c r="G36" s="16">
        <f>SUM(G10:G35)</f>
        <v>0</v>
      </c>
      <c r="H36" s="16">
        <f>SUM(H10:H35)</f>
        <v>0</v>
      </c>
      <c r="I36" s="16">
        <f>SUM(I10:I35)</f>
        <v>0</v>
      </c>
      <c r="J36" s="16">
        <f>SUM(J10:J35)</f>
        <v>0</v>
      </c>
      <c r="K36" s="16"/>
      <c r="L36" s="21"/>
      <c r="M36" s="16"/>
      <c r="N36" s="20"/>
      <c r="O36" s="2"/>
      <c r="P36" s="16"/>
      <c r="Q36" s="20"/>
      <c r="R36" s="2"/>
      <c r="S36" s="16"/>
      <c r="T36" s="20"/>
      <c r="U36" s="78"/>
      <c r="V36" s="16"/>
      <c r="W36" s="20"/>
      <c r="X36" s="2"/>
      <c r="Y36" s="16"/>
      <c r="Z36" s="20"/>
      <c r="AA36" s="1"/>
      <c r="AB36" s="3"/>
    </row>
    <row r="37" spans="1:32" x14ac:dyDescent="0.2">
      <c r="A37" s="1"/>
      <c r="B37" s="1"/>
      <c r="C37" s="1"/>
      <c r="D37" s="1"/>
      <c r="E37" s="20"/>
      <c r="F37" s="1"/>
      <c r="G37" s="1"/>
      <c r="H37" s="1"/>
      <c r="I37" s="1"/>
      <c r="J37" s="1"/>
      <c r="K37" s="1"/>
      <c r="L37" s="21"/>
      <c r="M37" s="16"/>
      <c r="N37" s="20"/>
      <c r="O37" s="2"/>
      <c r="P37" s="16"/>
      <c r="Q37" s="20"/>
      <c r="R37" s="2"/>
      <c r="S37" s="16"/>
      <c r="T37" s="20"/>
      <c r="U37" s="78"/>
      <c r="V37" s="16"/>
      <c r="W37" s="20"/>
      <c r="X37" s="2"/>
      <c r="Y37" s="16"/>
      <c r="Z37" s="20"/>
      <c r="AA37" s="1"/>
      <c r="AB37" s="3"/>
    </row>
    <row r="38" spans="1:32" x14ac:dyDescent="0.2">
      <c r="A38" s="22" t="s">
        <v>26</v>
      </c>
      <c r="B38" s="22"/>
      <c r="C38" s="22">
        <f>SUM(C$10:C$35)</f>
        <v>2.3999999999999998E-3</v>
      </c>
      <c r="D38" s="22">
        <f>SUM(D$10:D$35)</f>
        <v>0</v>
      </c>
      <c r="E38" s="25">
        <f>SUM(E$10:E$35)</f>
        <v>2.3999999999999998E-3</v>
      </c>
      <c r="F38" s="22"/>
      <c r="G38" s="22"/>
      <c r="H38" s="22"/>
      <c r="I38" s="22"/>
      <c r="J38" s="22"/>
      <c r="K38" s="22"/>
      <c r="L38" s="23"/>
      <c r="M38" s="24"/>
      <c r="N38" s="25">
        <f>SUM(N$10:N$35)</f>
        <v>0</v>
      </c>
      <c r="O38" s="26"/>
      <c r="P38" s="24"/>
      <c r="Q38" s="25">
        <f>SUM(Q$10:Q$35)</f>
        <v>0</v>
      </c>
      <c r="R38" s="26"/>
      <c r="S38" s="24"/>
      <c r="T38" s="25">
        <f>SUM(T$10:T$35)</f>
        <v>0</v>
      </c>
      <c r="U38" s="78"/>
      <c r="V38" s="24"/>
      <c r="W38" s="25">
        <f>SUM(W$10:W$35)</f>
        <v>0</v>
      </c>
      <c r="X38" s="26"/>
      <c r="Y38" s="24"/>
      <c r="Z38" s="25">
        <f>SUM(Z$10:Z$35)</f>
        <v>0</v>
      </c>
      <c r="AA38" s="22"/>
      <c r="AB38" s="132">
        <f>SUM(N38:Z38)-E38</f>
        <v>-2.3999999999999998E-3</v>
      </c>
      <c r="AC38" s="130" t="s">
        <v>122</v>
      </c>
      <c r="AD38" s="130"/>
      <c r="AE38" s="130"/>
      <c r="AF38" s="130"/>
    </row>
    <row r="39" spans="1:32" x14ac:dyDescent="0.2">
      <c r="A39" s="27" t="s">
        <v>27</v>
      </c>
      <c r="B39" s="27"/>
      <c r="C39" s="27"/>
      <c r="D39" s="27"/>
      <c r="E39" s="30">
        <f>SUM(L39:Z39)</f>
        <v>0</v>
      </c>
      <c r="F39" s="27"/>
      <c r="G39" s="27"/>
      <c r="H39" s="27"/>
      <c r="I39" s="27"/>
      <c r="J39" s="27"/>
      <c r="K39" s="27"/>
      <c r="L39" s="28"/>
      <c r="M39" s="27"/>
      <c r="N39" s="29">
        <f>N38/$E$38</f>
        <v>0</v>
      </c>
      <c r="O39" s="26"/>
      <c r="P39" s="27"/>
      <c r="Q39" s="29">
        <f>Q38/$E$38</f>
        <v>0</v>
      </c>
      <c r="R39" s="27"/>
      <c r="S39" s="27"/>
      <c r="T39" s="29">
        <f>T38/$E$38</f>
        <v>0</v>
      </c>
      <c r="U39" s="78"/>
      <c r="V39" s="27"/>
      <c r="W39" s="29">
        <f>W38/$E$38</f>
        <v>0</v>
      </c>
      <c r="X39" s="27"/>
      <c r="Y39" s="27"/>
      <c r="Z39" s="29">
        <f>Z38/$E$38</f>
        <v>0</v>
      </c>
      <c r="AA39" s="27"/>
      <c r="AB39" s="133">
        <f>SUM(N39:Z39)-E39</f>
        <v>0</v>
      </c>
      <c r="AC39" s="130" t="s">
        <v>122</v>
      </c>
      <c r="AD39" s="130"/>
      <c r="AE39" s="130"/>
      <c r="AF39" s="130"/>
    </row>
    <row r="40" spans="1:32" x14ac:dyDescent="0.2">
      <c r="A40" s="22"/>
      <c r="B40" s="22"/>
      <c r="C40" s="22"/>
      <c r="D40" s="22"/>
      <c r="E40" s="25"/>
      <c r="F40" s="22"/>
      <c r="G40" s="22"/>
      <c r="H40" s="22"/>
      <c r="I40" s="22"/>
      <c r="J40" s="22"/>
      <c r="K40" s="22"/>
      <c r="L40" s="23"/>
      <c r="M40" s="24"/>
      <c r="N40" s="25"/>
      <c r="O40" s="26"/>
      <c r="P40" s="24"/>
      <c r="Q40" s="25"/>
      <c r="R40" s="26"/>
      <c r="S40" s="24"/>
      <c r="T40" s="25"/>
      <c r="U40" s="78"/>
      <c r="V40" s="24"/>
      <c r="W40" s="25"/>
      <c r="X40" s="26"/>
      <c r="Y40" s="24"/>
      <c r="Z40" s="25"/>
      <c r="AA40" s="22"/>
      <c r="AB40" s="132"/>
      <c r="AC40" s="130" t="s">
        <v>122</v>
      </c>
      <c r="AD40" s="130"/>
      <c r="AE40" s="130"/>
      <c r="AF40" s="130"/>
    </row>
    <row r="41" spans="1:32" x14ac:dyDescent="0.2">
      <c r="A41" s="22" t="s">
        <v>28</v>
      </c>
      <c r="B41" s="22"/>
      <c r="C41" s="22"/>
      <c r="D41" s="22"/>
      <c r="E41" s="25"/>
      <c r="F41" s="22"/>
      <c r="G41" s="22"/>
      <c r="H41" s="22"/>
      <c r="I41" s="22"/>
      <c r="J41" s="22"/>
      <c r="K41" s="22">
        <f>SUM(K10:K35)</f>
        <v>2.4999999999999996E-3</v>
      </c>
      <c r="L41" s="23"/>
      <c r="M41" s="24">
        <f>SUM(M10:M35)</f>
        <v>0</v>
      </c>
      <c r="N41" s="25"/>
      <c r="O41" s="26"/>
      <c r="P41" s="24">
        <f>SUM(P10:P35)</f>
        <v>0</v>
      </c>
      <c r="Q41" s="25"/>
      <c r="R41" s="26"/>
      <c r="S41" s="24">
        <f>SUM(S10:S35)</f>
        <v>0</v>
      </c>
      <c r="T41" s="25"/>
      <c r="U41" s="78"/>
      <c r="V41" s="24">
        <f>SUM(V10:V35)</f>
        <v>0</v>
      </c>
      <c r="W41" s="25"/>
      <c r="X41" s="26"/>
      <c r="Y41" s="24">
        <f>SUM(Y10:Y35)</f>
        <v>0</v>
      </c>
      <c r="Z41" s="25"/>
      <c r="AA41" s="22"/>
      <c r="AB41" s="132">
        <f>SUM(M41:Z41)-K41</f>
        <v>-2.4999999999999996E-3</v>
      </c>
      <c r="AC41" s="130" t="s">
        <v>122</v>
      </c>
      <c r="AD41" s="130"/>
      <c r="AE41" s="130"/>
      <c r="AF41" s="130"/>
    </row>
    <row r="42" spans="1:32" x14ac:dyDescent="0.2">
      <c r="A42" s="27" t="s">
        <v>29</v>
      </c>
      <c r="B42" s="27"/>
      <c r="C42" s="27"/>
      <c r="D42" s="27"/>
      <c r="E42" s="30"/>
      <c r="F42" s="27"/>
      <c r="G42" s="27"/>
      <c r="H42" s="27"/>
      <c r="I42" s="27"/>
      <c r="J42" s="27"/>
      <c r="K42" s="27">
        <f>SUM(L42:Z42)</f>
        <v>0</v>
      </c>
      <c r="L42" s="28"/>
      <c r="M42" s="27">
        <f>M41/$K$41</f>
        <v>0</v>
      </c>
      <c r="N42" s="30"/>
      <c r="O42" s="26"/>
      <c r="P42" s="27">
        <f>P41/$K$41</f>
        <v>0</v>
      </c>
      <c r="Q42" s="30"/>
      <c r="R42" s="27"/>
      <c r="S42" s="27">
        <f>S41/$K$41</f>
        <v>0</v>
      </c>
      <c r="T42" s="30"/>
      <c r="U42" s="78"/>
      <c r="V42" s="27">
        <f>V41/$K$41</f>
        <v>0</v>
      </c>
      <c r="W42" s="30"/>
      <c r="X42" s="27"/>
      <c r="Y42" s="27">
        <f>Y41/$K$41</f>
        <v>0</v>
      </c>
      <c r="Z42" s="30"/>
      <c r="AA42" s="27"/>
      <c r="AB42" s="134">
        <f>SUM(M42:Y42)-K42</f>
        <v>0</v>
      </c>
      <c r="AC42" s="130" t="s">
        <v>122</v>
      </c>
      <c r="AD42" s="130"/>
      <c r="AE42" s="130"/>
      <c r="AF42" s="130"/>
    </row>
    <row r="43" spans="1:32" x14ac:dyDescent="0.2">
      <c r="U43" s="78"/>
      <c r="AC43" t="s">
        <v>122</v>
      </c>
    </row>
    <row r="44" spans="1:32" x14ac:dyDescent="0.2">
      <c r="U44" s="78"/>
    </row>
  </sheetData>
  <mergeCells count="9">
    <mergeCell ref="P7:Q7"/>
    <mergeCell ref="R7:T7"/>
    <mergeCell ref="U7:W7"/>
    <mergeCell ref="X7:Z7"/>
    <mergeCell ref="L8:N8"/>
    <mergeCell ref="O8:Q8"/>
    <mergeCell ref="R8:T8"/>
    <mergeCell ref="X8:Z8"/>
    <mergeCell ref="U8:W8"/>
  </mergeCells>
  <phoneticPr fontId="0" type="noConversion"/>
  <hyperlinks>
    <hyperlink ref="AB42" r:id="rId1" display="=@sum(M51:GW51"/>
  </hyperlinks>
  <pageMargins left="0.25" right="0" top="0.25" bottom="0.25" header="0.5" footer="0.5"/>
  <pageSetup paperSize="5" scale="75" orientation="landscape" r:id="rId2"/>
  <headerFooter alignWithMargins="0">
    <oddFooter>&amp;L&amp;9&amp;F.xls (&amp;A)&amp;C&amp;9Page &amp;P of &amp;N&amp;R&amp;9&amp;D, &amp;T</oddFooter>
  </headerFooter>
  <colBreaks count="1" manualBreakCount="1">
    <brk id="20" max="4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72"/>
  <sheetViews>
    <sheetView tabSelected="1" workbookViewId="0">
      <pane xSplit="4" ySplit="10" topLeftCell="E43" activePane="bottomRight" state="frozen"/>
      <selection pane="topRight" activeCell="E1" sqref="E1"/>
      <selection pane="bottomLeft" activeCell="A8" sqref="A8"/>
      <selection pane="bottomRight" activeCell="B4" sqref="B4"/>
    </sheetView>
  </sheetViews>
  <sheetFormatPr defaultRowHeight="12.75" x14ac:dyDescent="0.2"/>
  <cols>
    <col min="1" max="1" width="47.7109375" customWidth="1"/>
    <col min="2" max="2" width="11.28515625" style="92" bestFit="1" customWidth="1"/>
    <col min="3" max="3" width="10.7109375" style="2" customWidth="1"/>
    <col min="4" max="4" width="12.140625" style="109" customWidth="1"/>
    <col min="5" max="7" width="13.7109375" customWidth="1"/>
    <col min="8" max="8" width="11.28515625" customWidth="1"/>
    <col min="9" max="10" width="12.7109375" customWidth="1"/>
    <col min="12" max="12" width="11.28515625" bestFit="1" customWidth="1"/>
  </cols>
  <sheetData>
    <row r="1" spans="1:12" x14ac:dyDescent="0.2">
      <c r="A1" s="191" t="str">
        <f>+'Personnel Allocations '!A1</f>
        <v>Area Agency on Aging Palm Beach/Treaure Coast Inc.</v>
      </c>
      <c r="D1" s="147"/>
      <c r="E1" s="153"/>
      <c r="F1" s="109"/>
    </row>
    <row r="2" spans="1:12" x14ac:dyDescent="0.2">
      <c r="A2" s="191" t="str">
        <f>+'Personnel Allocations '!A2</f>
        <v>UNIT COST METHODOLOGY</v>
      </c>
      <c r="D2" s="147"/>
      <c r="E2" s="153"/>
      <c r="F2" s="109"/>
    </row>
    <row r="3" spans="1:12" x14ac:dyDescent="0.2">
      <c r="A3" s="192" t="s">
        <v>181</v>
      </c>
      <c r="C3" s="101"/>
      <c r="G3" s="1"/>
      <c r="I3" s="130"/>
      <c r="J3" s="130"/>
    </row>
    <row r="4" spans="1:12" x14ac:dyDescent="0.2">
      <c r="A4" s="191" t="str">
        <f>+'Personnel Allocations '!A4</f>
        <v xml:space="preserve">BUDGET YEAR: </v>
      </c>
      <c r="C4" s="101"/>
      <c r="I4" s="130"/>
      <c r="J4" s="130"/>
    </row>
    <row r="5" spans="1:12" x14ac:dyDescent="0.2">
      <c r="A5" s="191" t="str">
        <f>+'Personnel Allocations '!A5</f>
        <v>PROVIDER NAME:</v>
      </c>
      <c r="C5" s="101"/>
    </row>
    <row r="6" spans="1:12" ht="13.5" thickBot="1" x14ac:dyDescent="0.25">
      <c r="A6" s="31"/>
      <c r="C6" s="101"/>
    </row>
    <row r="7" spans="1:12" x14ac:dyDescent="0.2">
      <c r="A7" s="182" t="s">
        <v>175</v>
      </c>
      <c r="B7" s="183"/>
      <c r="C7" s="184"/>
      <c r="D7" s="185"/>
    </row>
    <row r="8" spans="1:12" ht="13.5" thickBot="1" x14ac:dyDescent="0.25">
      <c r="A8" s="199" t="s">
        <v>176</v>
      </c>
      <c r="B8" s="200"/>
      <c r="C8" s="201"/>
      <c r="D8" s="202"/>
    </row>
    <row r="9" spans="1:12" ht="13.5" thickBot="1" x14ac:dyDescent="0.25">
      <c r="A9" s="131" t="str">
        <f>+'Personnel Allocations '!A8</f>
        <v xml:space="preserve"> </v>
      </c>
      <c r="C9" s="101"/>
      <c r="E9" s="203" t="s">
        <v>1</v>
      </c>
      <c r="F9" s="203"/>
      <c r="G9" s="32" t="s">
        <v>2</v>
      </c>
      <c r="H9" s="33"/>
      <c r="I9" s="32" t="s">
        <v>78</v>
      </c>
      <c r="J9" s="32" t="s">
        <v>79</v>
      </c>
    </row>
    <row r="10" spans="1:12" ht="51.75" thickBot="1" x14ac:dyDescent="0.25">
      <c r="A10" s="85" t="s">
        <v>30</v>
      </c>
      <c r="B10" s="93" t="s">
        <v>31</v>
      </c>
      <c r="C10" s="102" t="s">
        <v>32</v>
      </c>
      <c r="D10" s="116" t="s">
        <v>33</v>
      </c>
      <c r="E10" s="86" t="str">
        <f>'Personnel Allocations '!L8</f>
        <v>Management &amp; General Cost Pool</v>
      </c>
      <c r="F10" s="87" t="str">
        <f>'Personnel Allocations '!O8</f>
        <v>Facilities &amp; Maintenance Cost Pool</v>
      </c>
      <c r="G10" s="34" t="str">
        <f>'Group One'!B1</f>
        <v>Emergency Alert Response</v>
      </c>
      <c r="H10" s="35" t="s">
        <v>34</v>
      </c>
      <c r="I10" s="34" t="str">
        <f>'Group One'!B2</f>
        <v>Non-DOEA Services &amp; Activities</v>
      </c>
      <c r="J10" s="34" t="str">
        <f>'Group One'!B3</f>
        <v>Fundraising &amp; Unallowable Activities</v>
      </c>
      <c r="K10" s="36"/>
      <c r="L10" s="37" t="s">
        <v>35</v>
      </c>
    </row>
    <row r="11" spans="1:12" x14ac:dyDescent="0.2">
      <c r="A11" s="161" t="s">
        <v>36</v>
      </c>
      <c r="B11" s="179">
        <v>0</v>
      </c>
      <c r="C11" s="180">
        <v>0</v>
      </c>
      <c r="D11" s="181">
        <f>'Personnel Allocations '!E38</f>
        <v>2.3999999999999998E-3</v>
      </c>
      <c r="E11" s="1">
        <f>'Personnel Allocations '!N38</f>
        <v>0</v>
      </c>
      <c r="F11" s="1">
        <f>'Personnel Allocations '!Q38</f>
        <v>0</v>
      </c>
      <c r="G11" s="1">
        <f>'Personnel Allocations '!T38</f>
        <v>0</v>
      </c>
      <c r="H11" s="1">
        <f t="shared" ref="H11:H35" si="0">SUM($G11:$G11)</f>
        <v>0</v>
      </c>
      <c r="I11" s="1">
        <f>'Personnel Allocations '!W38</f>
        <v>0</v>
      </c>
      <c r="J11" s="1">
        <f>'Personnel Allocations '!Z38</f>
        <v>0</v>
      </c>
      <c r="K11" s="1"/>
      <c r="L11" s="1">
        <f t="shared" ref="L11:L36" si="1">D11-(SUM(E11:G11)+I11+J11)</f>
        <v>2.3999999999999998E-3</v>
      </c>
    </row>
    <row r="12" spans="1:12" x14ac:dyDescent="0.2">
      <c r="A12" s="1" t="s">
        <v>37</v>
      </c>
      <c r="B12" s="94">
        <v>0</v>
      </c>
      <c r="C12" s="103">
        <v>0</v>
      </c>
      <c r="D12" s="110">
        <f t="shared" ref="D12:D31" si="2">B12*(C12+1)</f>
        <v>0</v>
      </c>
      <c r="E12" s="1">
        <f>'Personnel Allocations '!N39*'Unit Cost Worksheet'!$D$12</f>
        <v>0</v>
      </c>
      <c r="F12" s="1">
        <f>'Personnel Allocations '!Q39*'Unit Cost Worksheet'!$D$12</f>
        <v>0</v>
      </c>
      <c r="G12" s="1">
        <f>'Personnel Allocations '!T39*'Unit Cost Worksheet'!$D$12</f>
        <v>0</v>
      </c>
      <c r="H12" s="38">
        <f t="shared" si="0"/>
        <v>0</v>
      </c>
      <c r="I12" s="1">
        <f>'Personnel Allocations '!W39*'Unit Cost Worksheet'!$D$12</f>
        <v>0</v>
      </c>
      <c r="J12" s="1">
        <f>'Personnel Allocations '!V39*'Unit Cost Worksheet'!$D$12</f>
        <v>0</v>
      </c>
      <c r="K12" s="1"/>
      <c r="L12" s="1">
        <f t="shared" si="1"/>
        <v>0</v>
      </c>
    </row>
    <row r="13" spans="1:12" x14ac:dyDescent="0.2">
      <c r="A13" s="1" t="s">
        <v>71</v>
      </c>
      <c r="B13" s="94">
        <v>0</v>
      </c>
      <c r="C13" s="103">
        <v>0</v>
      </c>
      <c r="D13" s="110">
        <f t="shared" si="2"/>
        <v>0</v>
      </c>
      <c r="E13" s="14">
        <v>0</v>
      </c>
      <c r="F13" s="14">
        <v>0</v>
      </c>
      <c r="G13" s="14">
        <v>0</v>
      </c>
      <c r="H13" s="38">
        <f t="shared" si="0"/>
        <v>0</v>
      </c>
      <c r="I13" s="1">
        <v>0</v>
      </c>
      <c r="J13" s="1">
        <v>0</v>
      </c>
      <c r="K13" s="1"/>
      <c r="L13" s="1">
        <f t="shared" si="1"/>
        <v>0</v>
      </c>
    </row>
    <row r="14" spans="1:12" x14ac:dyDescent="0.2">
      <c r="A14" s="1" t="s">
        <v>5</v>
      </c>
      <c r="B14" s="94">
        <v>0</v>
      </c>
      <c r="C14" s="103">
        <v>0</v>
      </c>
      <c r="D14" s="110">
        <f t="shared" si="2"/>
        <v>0</v>
      </c>
      <c r="E14" s="14">
        <v>0</v>
      </c>
      <c r="F14" s="14">
        <v>0</v>
      </c>
      <c r="G14" s="14">
        <v>0</v>
      </c>
      <c r="H14" s="38">
        <f t="shared" si="0"/>
        <v>0</v>
      </c>
      <c r="I14" s="1">
        <v>0</v>
      </c>
      <c r="J14" s="1">
        <v>0</v>
      </c>
      <c r="K14" s="1"/>
      <c r="L14" s="1">
        <f t="shared" si="1"/>
        <v>0</v>
      </c>
    </row>
    <row r="15" spans="1:12" x14ac:dyDescent="0.2">
      <c r="A15" s="1" t="s">
        <v>72</v>
      </c>
      <c r="B15" s="94">
        <v>0</v>
      </c>
      <c r="C15" s="103">
        <v>0</v>
      </c>
      <c r="D15" s="110">
        <f t="shared" si="2"/>
        <v>0</v>
      </c>
      <c r="E15" s="14">
        <v>0</v>
      </c>
      <c r="F15" s="14">
        <v>0</v>
      </c>
      <c r="G15" s="14">
        <v>0</v>
      </c>
      <c r="H15" s="38">
        <f t="shared" si="0"/>
        <v>0</v>
      </c>
      <c r="I15" s="1">
        <v>0</v>
      </c>
      <c r="J15" s="1">
        <v>0</v>
      </c>
      <c r="K15" s="1"/>
      <c r="L15" s="1">
        <f t="shared" si="1"/>
        <v>0</v>
      </c>
    </row>
    <row r="16" spans="1:12" x14ac:dyDescent="0.2">
      <c r="A16" s="1" t="s">
        <v>73</v>
      </c>
      <c r="B16" s="94">
        <v>0</v>
      </c>
      <c r="C16" s="103">
        <v>0</v>
      </c>
      <c r="D16" s="110">
        <f t="shared" si="2"/>
        <v>0</v>
      </c>
      <c r="E16" s="14">
        <v>0</v>
      </c>
      <c r="F16" s="14">
        <v>0</v>
      </c>
      <c r="G16" s="14">
        <v>0</v>
      </c>
      <c r="H16" s="38">
        <f t="shared" si="0"/>
        <v>0</v>
      </c>
      <c r="I16" s="1">
        <v>0</v>
      </c>
      <c r="J16" s="1">
        <v>0</v>
      </c>
      <c r="K16" s="1"/>
      <c r="L16" s="1">
        <f t="shared" si="1"/>
        <v>0</v>
      </c>
    </row>
    <row r="17" spans="1:12" x14ac:dyDescent="0.2">
      <c r="A17" s="1" t="s">
        <v>38</v>
      </c>
      <c r="B17" s="94">
        <v>0</v>
      </c>
      <c r="C17" s="103">
        <v>0</v>
      </c>
      <c r="D17" s="110">
        <f t="shared" si="2"/>
        <v>0</v>
      </c>
      <c r="E17" s="14">
        <v>0</v>
      </c>
      <c r="F17" s="14">
        <v>0</v>
      </c>
      <c r="G17" s="14">
        <v>0</v>
      </c>
      <c r="H17" s="38">
        <f t="shared" si="0"/>
        <v>0</v>
      </c>
      <c r="I17" s="1">
        <v>0</v>
      </c>
      <c r="J17" s="1">
        <v>0</v>
      </c>
      <c r="K17" s="1"/>
      <c r="L17" s="1">
        <f t="shared" si="1"/>
        <v>0</v>
      </c>
    </row>
    <row r="18" spans="1:12" x14ac:dyDescent="0.2">
      <c r="A18" s="1" t="s">
        <v>39</v>
      </c>
      <c r="B18" s="94">
        <v>0</v>
      </c>
      <c r="C18" s="103">
        <v>0</v>
      </c>
      <c r="D18" s="110">
        <f t="shared" si="2"/>
        <v>0</v>
      </c>
      <c r="E18" s="14">
        <v>0</v>
      </c>
      <c r="F18" s="14">
        <v>0</v>
      </c>
      <c r="G18" s="14">
        <v>0</v>
      </c>
      <c r="H18" s="38">
        <f t="shared" si="0"/>
        <v>0</v>
      </c>
      <c r="I18" s="1">
        <v>0</v>
      </c>
      <c r="J18" s="1">
        <v>0</v>
      </c>
      <c r="K18" s="1"/>
      <c r="L18" s="1">
        <f t="shared" si="1"/>
        <v>0</v>
      </c>
    </row>
    <row r="19" spans="1:12" x14ac:dyDescent="0.2">
      <c r="A19" s="1" t="s">
        <v>40</v>
      </c>
      <c r="B19" s="94">
        <v>0</v>
      </c>
      <c r="C19" s="103">
        <v>0</v>
      </c>
      <c r="D19" s="110">
        <f t="shared" si="2"/>
        <v>0</v>
      </c>
      <c r="E19" s="14">
        <v>0</v>
      </c>
      <c r="F19" s="14">
        <v>0</v>
      </c>
      <c r="G19" s="14">
        <v>0</v>
      </c>
      <c r="H19" s="38">
        <f t="shared" si="0"/>
        <v>0</v>
      </c>
      <c r="I19" s="1">
        <v>0</v>
      </c>
      <c r="J19" s="1">
        <v>0</v>
      </c>
      <c r="K19" s="1"/>
      <c r="L19" s="1">
        <f t="shared" si="1"/>
        <v>0</v>
      </c>
    </row>
    <row r="20" spans="1:12" x14ac:dyDescent="0.2">
      <c r="A20" s="1" t="s">
        <v>41</v>
      </c>
      <c r="B20" s="94">
        <v>0</v>
      </c>
      <c r="C20" s="103">
        <v>0</v>
      </c>
      <c r="D20" s="110">
        <f t="shared" si="2"/>
        <v>0</v>
      </c>
      <c r="E20" s="14">
        <v>0</v>
      </c>
      <c r="F20" s="14">
        <v>0</v>
      </c>
      <c r="G20" s="14">
        <v>0</v>
      </c>
      <c r="H20" s="38">
        <f t="shared" si="0"/>
        <v>0</v>
      </c>
      <c r="I20" s="1">
        <v>0</v>
      </c>
      <c r="J20" s="1">
        <v>0</v>
      </c>
      <c r="K20" s="1"/>
      <c r="L20" s="1">
        <f t="shared" si="1"/>
        <v>0</v>
      </c>
    </row>
    <row r="21" spans="1:12" x14ac:dyDescent="0.2">
      <c r="A21" s="1" t="s">
        <v>74</v>
      </c>
      <c r="B21" s="94">
        <v>0</v>
      </c>
      <c r="C21" s="103">
        <v>0</v>
      </c>
      <c r="D21" s="110">
        <f t="shared" si="2"/>
        <v>0</v>
      </c>
      <c r="E21" s="14">
        <v>0</v>
      </c>
      <c r="F21" s="14">
        <v>0</v>
      </c>
      <c r="G21" s="14">
        <v>0</v>
      </c>
      <c r="H21" s="38">
        <f t="shared" si="0"/>
        <v>0</v>
      </c>
      <c r="I21" s="1">
        <v>0</v>
      </c>
      <c r="J21" s="1">
        <v>0</v>
      </c>
      <c r="K21" s="1"/>
      <c r="L21" s="1">
        <f t="shared" si="1"/>
        <v>0</v>
      </c>
    </row>
    <row r="22" spans="1:12" x14ac:dyDescent="0.2">
      <c r="A22" s="1" t="s">
        <v>42</v>
      </c>
      <c r="B22" s="94">
        <v>0</v>
      </c>
      <c r="C22" s="103">
        <v>0</v>
      </c>
      <c r="D22" s="110">
        <f t="shared" si="2"/>
        <v>0</v>
      </c>
      <c r="E22" s="14">
        <v>0</v>
      </c>
      <c r="F22" s="14">
        <v>0</v>
      </c>
      <c r="G22" s="14">
        <v>0</v>
      </c>
      <c r="H22" s="38">
        <f t="shared" si="0"/>
        <v>0</v>
      </c>
      <c r="I22" s="1">
        <v>0</v>
      </c>
      <c r="J22" s="1">
        <v>0</v>
      </c>
      <c r="K22" s="1"/>
      <c r="L22" s="1">
        <f t="shared" si="1"/>
        <v>0</v>
      </c>
    </row>
    <row r="23" spans="1:12" x14ac:dyDescent="0.2">
      <c r="A23" s="1" t="s">
        <v>106</v>
      </c>
      <c r="B23" s="94">
        <v>0</v>
      </c>
      <c r="C23" s="103">
        <v>0</v>
      </c>
      <c r="D23" s="110">
        <f t="shared" si="2"/>
        <v>0</v>
      </c>
      <c r="E23" s="14">
        <v>0</v>
      </c>
      <c r="F23" s="14">
        <v>0</v>
      </c>
      <c r="G23" s="14">
        <v>0</v>
      </c>
      <c r="H23" s="38">
        <f t="shared" si="0"/>
        <v>0</v>
      </c>
      <c r="I23" s="1">
        <v>0</v>
      </c>
      <c r="J23" s="1">
        <v>0</v>
      </c>
      <c r="K23" s="1"/>
      <c r="L23" s="1">
        <f t="shared" si="1"/>
        <v>0</v>
      </c>
    </row>
    <row r="24" spans="1:12" x14ac:dyDescent="0.2">
      <c r="A24" s="52" t="s">
        <v>172</v>
      </c>
      <c r="B24" s="94">
        <v>0</v>
      </c>
      <c r="C24" s="103">
        <v>0</v>
      </c>
      <c r="D24" s="110">
        <f t="shared" si="2"/>
        <v>0</v>
      </c>
      <c r="E24" s="14">
        <v>0</v>
      </c>
      <c r="F24" s="14">
        <v>0</v>
      </c>
      <c r="G24" s="14">
        <v>0</v>
      </c>
      <c r="H24" s="38">
        <f t="shared" si="0"/>
        <v>0</v>
      </c>
      <c r="I24" s="1">
        <v>0</v>
      </c>
      <c r="J24" s="1">
        <v>0</v>
      </c>
      <c r="K24" s="1"/>
      <c r="L24" s="1">
        <f t="shared" si="1"/>
        <v>0</v>
      </c>
    </row>
    <row r="25" spans="1:12" x14ac:dyDescent="0.2">
      <c r="A25" s="1" t="s">
        <v>110</v>
      </c>
      <c r="B25" s="94">
        <v>0</v>
      </c>
      <c r="C25" s="103">
        <v>0</v>
      </c>
      <c r="D25" s="110">
        <f>B25*(C25+1)</f>
        <v>0</v>
      </c>
      <c r="E25" s="14">
        <v>0</v>
      </c>
      <c r="F25" s="14">
        <v>0</v>
      </c>
      <c r="G25" s="14">
        <v>0</v>
      </c>
      <c r="H25" s="38">
        <f t="shared" si="0"/>
        <v>0</v>
      </c>
      <c r="I25" s="1">
        <v>0</v>
      </c>
      <c r="J25" s="1">
        <v>0</v>
      </c>
      <c r="K25" s="1"/>
      <c r="L25" s="1">
        <f t="shared" si="1"/>
        <v>0</v>
      </c>
    </row>
    <row r="26" spans="1:12" x14ac:dyDescent="0.2">
      <c r="A26" s="1" t="s">
        <v>111</v>
      </c>
      <c r="B26" s="94">
        <v>0</v>
      </c>
      <c r="C26" s="103">
        <v>0</v>
      </c>
      <c r="D26" s="110">
        <f>B26*(C26+1)</f>
        <v>0</v>
      </c>
      <c r="E26" s="14">
        <v>0</v>
      </c>
      <c r="F26" s="14">
        <v>0</v>
      </c>
      <c r="G26" s="14">
        <v>0</v>
      </c>
      <c r="H26" s="38">
        <f t="shared" si="0"/>
        <v>0</v>
      </c>
      <c r="I26" s="1">
        <v>0</v>
      </c>
      <c r="J26" s="1">
        <v>0</v>
      </c>
      <c r="K26" s="1"/>
      <c r="L26" s="1">
        <f t="shared" si="1"/>
        <v>0</v>
      </c>
    </row>
    <row r="27" spans="1:12" x14ac:dyDescent="0.2">
      <c r="A27" s="1" t="s">
        <v>112</v>
      </c>
      <c r="B27" s="94">
        <v>0</v>
      </c>
      <c r="C27" s="103">
        <v>0</v>
      </c>
      <c r="D27" s="110">
        <f>B27*(C27+1)</f>
        <v>0</v>
      </c>
      <c r="E27" s="14">
        <v>0</v>
      </c>
      <c r="F27" s="14">
        <v>0</v>
      </c>
      <c r="G27" s="14">
        <v>0</v>
      </c>
      <c r="H27" s="38">
        <f t="shared" si="0"/>
        <v>0</v>
      </c>
      <c r="I27" s="1">
        <v>0</v>
      </c>
      <c r="J27" s="1">
        <v>0</v>
      </c>
      <c r="K27" s="1"/>
      <c r="L27" s="1">
        <f t="shared" si="1"/>
        <v>0</v>
      </c>
    </row>
    <row r="28" spans="1:12" x14ac:dyDescent="0.2">
      <c r="A28" s="1" t="s">
        <v>113</v>
      </c>
      <c r="B28" s="94">
        <v>0</v>
      </c>
      <c r="C28" s="103">
        <v>0</v>
      </c>
      <c r="D28" s="110">
        <f>B28*(C28+1)</f>
        <v>0</v>
      </c>
      <c r="E28" s="14">
        <v>0</v>
      </c>
      <c r="F28" s="14">
        <v>0</v>
      </c>
      <c r="G28" s="14">
        <v>0</v>
      </c>
      <c r="H28" s="38">
        <f t="shared" si="0"/>
        <v>0</v>
      </c>
      <c r="I28" s="1">
        <v>0</v>
      </c>
      <c r="J28" s="1">
        <v>0</v>
      </c>
      <c r="K28" s="1"/>
      <c r="L28" s="1">
        <f t="shared" si="1"/>
        <v>0</v>
      </c>
    </row>
    <row r="29" spans="1:12" x14ac:dyDescent="0.2">
      <c r="A29" s="1" t="s">
        <v>43</v>
      </c>
      <c r="B29" s="94">
        <v>0</v>
      </c>
      <c r="C29" s="103">
        <v>0</v>
      </c>
      <c r="D29" s="110">
        <f t="shared" si="2"/>
        <v>0</v>
      </c>
      <c r="E29" s="14">
        <v>0</v>
      </c>
      <c r="F29" s="14">
        <v>0</v>
      </c>
      <c r="G29" s="14">
        <v>0</v>
      </c>
      <c r="H29" s="38">
        <f t="shared" si="0"/>
        <v>0</v>
      </c>
      <c r="I29" s="1">
        <v>0</v>
      </c>
      <c r="J29" s="1">
        <v>0</v>
      </c>
      <c r="K29" s="1"/>
      <c r="L29" s="1">
        <f t="shared" si="1"/>
        <v>0</v>
      </c>
    </row>
    <row r="30" spans="1:12" x14ac:dyDescent="0.2">
      <c r="A30" s="1" t="s">
        <v>44</v>
      </c>
      <c r="B30" s="94">
        <v>0</v>
      </c>
      <c r="C30" s="103">
        <v>0</v>
      </c>
      <c r="D30" s="110">
        <f t="shared" si="2"/>
        <v>0</v>
      </c>
      <c r="E30" s="14">
        <v>0</v>
      </c>
      <c r="F30" s="14">
        <v>0</v>
      </c>
      <c r="G30" s="14">
        <v>0</v>
      </c>
      <c r="H30" s="38">
        <f t="shared" si="0"/>
        <v>0</v>
      </c>
      <c r="I30" s="1">
        <v>0</v>
      </c>
      <c r="J30" s="1">
        <v>0</v>
      </c>
      <c r="K30" s="1"/>
      <c r="L30" s="1">
        <f t="shared" si="1"/>
        <v>0</v>
      </c>
    </row>
    <row r="31" spans="1:12" x14ac:dyDescent="0.2">
      <c r="A31" s="1" t="s">
        <v>45</v>
      </c>
      <c r="B31" s="94">
        <v>0</v>
      </c>
      <c r="C31" s="103">
        <v>0</v>
      </c>
      <c r="D31" s="110">
        <f t="shared" si="2"/>
        <v>0</v>
      </c>
      <c r="E31" s="14">
        <v>0</v>
      </c>
      <c r="F31" s="14">
        <v>0</v>
      </c>
      <c r="G31" s="14">
        <v>0</v>
      </c>
      <c r="H31" s="38">
        <f t="shared" si="0"/>
        <v>0</v>
      </c>
      <c r="I31" s="1">
        <v>0</v>
      </c>
      <c r="J31" s="1">
        <v>0</v>
      </c>
      <c r="K31" s="1"/>
      <c r="L31" s="1">
        <f t="shared" si="1"/>
        <v>0</v>
      </c>
    </row>
    <row r="32" spans="1:12" x14ac:dyDescent="0.2">
      <c r="A32" s="135" t="s">
        <v>7</v>
      </c>
      <c r="B32" s="144">
        <v>0</v>
      </c>
      <c r="C32" s="145">
        <v>0</v>
      </c>
      <c r="D32" s="146">
        <f>B32*(C32+1)</f>
        <v>0</v>
      </c>
      <c r="E32" s="14">
        <v>0</v>
      </c>
      <c r="F32" s="14">
        <v>0</v>
      </c>
      <c r="G32" s="14">
        <v>0</v>
      </c>
      <c r="H32" s="38">
        <f t="shared" si="0"/>
        <v>0</v>
      </c>
      <c r="I32" s="1">
        <v>0</v>
      </c>
      <c r="J32" s="1">
        <v>0</v>
      </c>
      <c r="K32" s="1"/>
      <c r="L32" s="1">
        <f t="shared" si="1"/>
        <v>0</v>
      </c>
    </row>
    <row r="33" spans="1:12" x14ac:dyDescent="0.2">
      <c r="A33" s="135" t="s">
        <v>124</v>
      </c>
      <c r="B33" s="144">
        <v>0</v>
      </c>
      <c r="C33" s="145">
        <v>0</v>
      </c>
      <c r="D33" s="146">
        <f>B33*(C33+1)</f>
        <v>0</v>
      </c>
      <c r="E33" s="14">
        <v>0</v>
      </c>
      <c r="F33" s="14">
        <v>0</v>
      </c>
      <c r="G33" s="14">
        <v>0</v>
      </c>
      <c r="H33" s="38">
        <f t="shared" si="0"/>
        <v>0</v>
      </c>
      <c r="I33" s="1">
        <v>0</v>
      </c>
      <c r="J33" s="1">
        <v>0</v>
      </c>
      <c r="K33" s="1"/>
      <c r="L33" s="1">
        <f t="shared" si="1"/>
        <v>0</v>
      </c>
    </row>
    <row r="34" spans="1:12" x14ac:dyDescent="0.2">
      <c r="A34" s="135" t="s">
        <v>125</v>
      </c>
      <c r="B34" s="144">
        <v>0</v>
      </c>
      <c r="C34" s="145">
        <v>0</v>
      </c>
      <c r="D34" s="146">
        <f>B34*(C34+1)</f>
        <v>0</v>
      </c>
      <c r="E34" s="14">
        <v>0</v>
      </c>
      <c r="F34" s="14">
        <v>0</v>
      </c>
      <c r="G34" s="14">
        <v>0</v>
      </c>
      <c r="H34" s="38">
        <f t="shared" si="0"/>
        <v>0</v>
      </c>
      <c r="I34" s="1">
        <v>0</v>
      </c>
      <c r="J34" s="1">
        <v>0</v>
      </c>
      <c r="K34" s="1"/>
      <c r="L34" s="1">
        <f t="shared" si="1"/>
        <v>0</v>
      </c>
    </row>
    <row r="35" spans="1:12" x14ac:dyDescent="0.2">
      <c r="A35" s="135" t="s">
        <v>126</v>
      </c>
      <c r="B35" s="144">
        <v>0</v>
      </c>
      <c r="C35" s="145">
        <v>0</v>
      </c>
      <c r="D35" s="146">
        <v>0</v>
      </c>
      <c r="E35" s="14">
        <v>0</v>
      </c>
      <c r="F35" s="14">
        <v>0</v>
      </c>
      <c r="G35" s="14">
        <v>0</v>
      </c>
      <c r="H35" s="38">
        <f t="shared" si="0"/>
        <v>0</v>
      </c>
      <c r="I35" s="1">
        <v>0</v>
      </c>
      <c r="J35" s="1">
        <v>0</v>
      </c>
      <c r="K35" s="1"/>
      <c r="L35" s="1">
        <f t="shared" si="1"/>
        <v>0</v>
      </c>
    </row>
    <row r="36" spans="1:12" x14ac:dyDescent="0.2">
      <c r="A36" s="39" t="s">
        <v>46</v>
      </c>
      <c r="B36" s="95">
        <f>SUM(B11:B35)</f>
        <v>0</v>
      </c>
      <c r="C36" s="104"/>
      <c r="D36" s="111">
        <f t="shared" ref="D36:G36" si="3">SUM(D11:D35)</f>
        <v>2.3999999999999998E-3</v>
      </c>
      <c r="E36" s="39">
        <f t="shared" si="3"/>
        <v>0</v>
      </c>
      <c r="F36" s="39">
        <f t="shared" si="3"/>
        <v>0</v>
      </c>
      <c r="G36" s="39">
        <f t="shared" si="3"/>
        <v>0</v>
      </c>
      <c r="H36" s="39">
        <f>SUM(H11:H35)</f>
        <v>0</v>
      </c>
      <c r="I36" s="39">
        <f>SUM(I11:I35)</f>
        <v>0</v>
      </c>
      <c r="J36" s="39">
        <f>SUM(J11:J35)</f>
        <v>0</v>
      </c>
      <c r="K36" s="22"/>
      <c r="L36" s="1">
        <f t="shared" si="1"/>
        <v>2.3999999999999998E-3</v>
      </c>
    </row>
    <row r="37" spans="1:12" x14ac:dyDescent="0.2">
      <c r="A37" s="1"/>
      <c r="C37" s="101"/>
      <c r="D37" s="110"/>
      <c r="E37" s="1"/>
      <c r="F37" s="1"/>
      <c r="G37" s="1"/>
      <c r="H37" s="1"/>
      <c r="I37" s="1"/>
      <c r="J37" s="1"/>
      <c r="K37" s="1"/>
      <c r="L37" s="1"/>
    </row>
    <row r="38" spans="1:12" x14ac:dyDescent="0.2">
      <c r="A38" s="143" t="s">
        <v>123</v>
      </c>
      <c r="B38" s="147"/>
      <c r="C38" s="148"/>
      <c r="D38" s="146"/>
      <c r="E38" s="1"/>
      <c r="F38" s="1"/>
      <c r="G38" s="14">
        <f>G25/75000*25000</f>
        <v>0</v>
      </c>
      <c r="H38" s="38"/>
      <c r="I38" s="14">
        <f>I24/15000*15000</f>
        <v>0</v>
      </c>
      <c r="J38" s="14">
        <v>0</v>
      </c>
      <c r="K38" s="1"/>
      <c r="L38" s="1"/>
    </row>
    <row r="39" spans="1:12" x14ac:dyDescent="0.2">
      <c r="A39" s="1" t="s">
        <v>47</v>
      </c>
      <c r="C39" s="101"/>
      <c r="D39" s="110"/>
      <c r="E39" s="1"/>
      <c r="F39" s="1"/>
      <c r="G39" s="1">
        <f t="shared" ref="G39" si="4">MAX(0,SUM(G24:G28)-G38)</f>
        <v>0</v>
      </c>
      <c r="H39" s="1"/>
      <c r="I39" s="1">
        <f>MAX(0,SUM(I24:I28)-I38)</f>
        <v>0</v>
      </c>
      <c r="J39" s="1">
        <f>MAX(0,SUM(J24:J28)-J38)</f>
        <v>0</v>
      </c>
      <c r="K39" s="1"/>
      <c r="L39" s="1"/>
    </row>
    <row r="40" spans="1:12" x14ac:dyDescent="0.2">
      <c r="A40" s="1"/>
      <c r="C40" s="101"/>
      <c r="D40" s="110"/>
      <c r="E40" s="1"/>
      <c r="F40" s="1"/>
      <c r="G40" s="1"/>
      <c r="H40" s="1"/>
      <c r="I40" s="1"/>
      <c r="J40" s="1"/>
      <c r="K40" s="1"/>
      <c r="L40" s="1"/>
    </row>
    <row r="41" spans="1:12" s="82" customFormat="1" x14ac:dyDescent="0.2">
      <c r="A41" s="80" t="s">
        <v>48</v>
      </c>
      <c r="B41" s="95"/>
      <c r="C41" s="104"/>
      <c r="D41" s="111"/>
      <c r="E41" s="40" t="e">
        <f>-SUM(G41:G41,I41:J41)</f>
        <v>#DIV/0!</v>
      </c>
      <c r="F41" s="80"/>
      <c r="G41" s="80" t="e">
        <f>(G42/SUM($G$42:$G$42,$I$42:$J$42))*$E$36</f>
        <v>#DIV/0!</v>
      </c>
      <c r="H41" s="80"/>
      <c r="I41" s="80" t="e">
        <f>(I42/SUM($G$42:$G$42,$I$42:$J$42))*$E$36</f>
        <v>#DIV/0!</v>
      </c>
      <c r="J41" s="80" t="e">
        <f>(J42/SUM($G$42:$G$42,$I$42:$J$42))*$E$36</f>
        <v>#DIV/0!</v>
      </c>
      <c r="K41" s="81"/>
      <c r="L41" s="135" t="e">
        <f>D41-(SUM(E41:G41)+I41+J41)</f>
        <v>#DIV/0!</v>
      </c>
    </row>
    <row r="42" spans="1:12" x14ac:dyDescent="0.2">
      <c r="A42" s="1" t="s">
        <v>49</v>
      </c>
      <c r="C42" s="101"/>
      <c r="D42" s="110"/>
      <c r="E42" s="1"/>
      <c r="F42" s="1"/>
      <c r="G42" s="1">
        <f t="shared" ref="G42" si="5">SUM(G36-G39)</f>
        <v>0</v>
      </c>
      <c r="H42" s="1"/>
      <c r="I42" s="1">
        <f>SUM(I36-I39)</f>
        <v>0</v>
      </c>
      <c r="J42" s="1">
        <f>SUM(J36-J39)</f>
        <v>0</v>
      </c>
      <c r="K42" s="1"/>
      <c r="L42" s="135"/>
    </row>
    <row r="43" spans="1:12" x14ac:dyDescent="0.2">
      <c r="A43" s="1"/>
      <c r="C43" s="101"/>
      <c r="D43" s="110"/>
      <c r="E43" s="1"/>
      <c r="F43" s="1"/>
      <c r="G43" s="1"/>
      <c r="H43" s="1"/>
      <c r="I43" s="1"/>
      <c r="J43" s="1"/>
      <c r="K43" s="1"/>
      <c r="L43" s="135"/>
    </row>
    <row r="44" spans="1:12" x14ac:dyDescent="0.2">
      <c r="A44" s="39" t="s">
        <v>50</v>
      </c>
      <c r="B44" s="95"/>
      <c r="C44" s="104"/>
      <c r="D44" s="111"/>
      <c r="E44" s="39"/>
      <c r="F44" s="40">
        <f>-SUM(G44:J44)</f>
        <v>0</v>
      </c>
      <c r="G44" s="39">
        <f>(G45/($B$45-$E$45)*$F$36)</f>
        <v>0</v>
      </c>
      <c r="H44" s="39"/>
      <c r="I44" s="39">
        <f>(I45/($B$45-$E$45)*$F$36)</f>
        <v>0</v>
      </c>
      <c r="J44" s="39">
        <f>(J45/($B$45-$E$45)*$F$36)</f>
        <v>0</v>
      </c>
      <c r="K44" s="22"/>
      <c r="L44" s="135">
        <f>D44-(SUM(E44:G44)+I44+J44)</f>
        <v>0</v>
      </c>
    </row>
    <row r="45" spans="1:12" x14ac:dyDescent="0.2">
      <c r="A45" s="41" t="s">
        <v>51</v>
      </c>
      <c r="B45" s="96">
        <v>1E-4</v>
      </c>
      <c r="C45" s="101"/>
      <c r="D45" s="112"/>
      <c r="E45" s="43">
        <v>0</v>
      </c>
      <c r="F45" s="44"/>
      <c r="G45" s="43">
        <v>0</v>
      </c>
      <c r="H45" s="43"/>
      <c r="I45" s="43">
        <v>0</v>
      </c>
      <c r="J45" s="43">
        <v>0</v>
      </c>
      <c r="K45" s="42"/>
      <c r="L45" s="136">
        <f>SUM(E45:J45)</f>
        <v>0</v>
      </c>
    </row>
    <row r="46" spans="1:12" x14ac:dyDescent="0.2">
      <c r="A46" s="1"/>
      <c r="C46" s="101"/>
      <c r="D46" s="110"/>
      <c r="E46" s="1"/>
      <c r="F46" s="1"/>
      <c r="G46" s="1"/>
      <c r="H46" s="1"/>
      <c r="I46" s="1"/>
      <c r="J46" s="1"/>
      <c r="K46" s="1"/>
      <c r="L46" s="135" t="s">
        <v>122</v>
      </c>
    </row>
    <row r="47" spans="1:12" x14ac:dyDescent="0.2">
      <c r="A47" s="45" t="s">
        <v>52</v>
      </c>
      <c r="B47" s="97"/>
      <c r="C47" s="105"/>
      <c r="D47" s="113"/>
      <c r="E47" s="45"/>
      <c r="F47" s="45"/>
      <c r="G47" s="45" t="e">
        <f>SUM(G36,G41,G44)</f>
        <v>#DIV/0!</v>
      </c>
      <c r="H47" s="45"/>
      <c r="I47" s="45" t="e">
        <f>SUM(I36+I41+I44)</f>
        <v>#DIV/0!</v>
      </c>
      <c r="J47" s="45" t="e">
        <f>SUM(J36+J41+J44)</f>
        <v>#DIV/0!</v>
      </c>
      <c r="K47" s="22"/>
      <c r="L47" s="135" t="e">
        <f>SUM(E47:G47)+I47+J47</f>
        <v>#DIV/0!</v>
      </c>
    </row>
    <row r="48" spans="1:12" x14ac:dyDescent="0.2">
      <c r="A48" s="1" t="s">
        <v>53</v>
      </c>
      <c r="C48" s="101"/>
      <c r="D48" s="110"/>
      <c r="E48" s="1"/>
      <c r="F48" s="1"/>
      <c r="G48" s="14">
        <f>SUM(G33:G35)</f>
        <v>0</v>
      </c>
      <c r="H48" s="38"/>
      <c r="I48" s="14">
        <f t="shared" ref="I48:J48" si="6">SUM(I33:I35)</f>
        <v>0</v>
      </c>
      <c r="J48" s="14">
        <f t="shared" si="6"/>
        <v>0</v>
      </c>
      <c r="K48" s="1"/>
      <c r="L48" s="135">
        <f>SUM(E48:G48)+I48+J48</f>
        <v>0</v>
      </c>
    </row>
    <row r="49" spans="1:14" x14ac:dyDescent="0.2">
      <c r="A49" s="22" t="s">
        <v>76</v>
      </c>
      <c r="B49" s="98"/>
      <c r="C49" s="106"/>
      <c r="D49" s="114"/>
      <c r="E49" s="22"/>
      <c r="F49" s="22"/>
      <c r="G49" s="22" t="e">
        <f t="shared" ref="G49" si="7">G47-G48</f>
        <v>#DIV/0!</v>
      </c>
      <c r="H49" s="22"/>
      <c r="I49" s="22" t="e">
        <f>I47-I48</f>
        <v>#DIV/0!</v>
      </c>
      <c r="J49" s="22" t="e">
        <f>J47-J48</f>
        <v>#DIV/0!</v>
      </c>
      <c r="K49" s="22"/>
      <c r="L49" s="135" t="e">
        <f>SUM(E49:G49)+I49+J49</f>
        <v>#DIV/0!</v>
      </c>
    </row>
    <row r="50" spans="1:14" x14ac:dyDescent="0.2">
      <c r="A50" s="1"/>
      <c r="C50" s="101"/>
      <c r="D50" s="110"/>
      <c r="E50" s="1"/>
      <c r="F50" s="1"/>
      <c r="G50" s="1"/>
      <c r="H50" s="1"/>
      <c r="I50" s="1"/>
      <c r="J50" s="1"/>
      <c r="K50" s="1"/>
      <c r="L50" s="137">
        <f>SUM(D33:D35)-L48</f>
        <v>0</v>
      </c>
    </row>
    <row r="51" spans="1:14" x14ac:dyDescent="0.2">
      <c r="A51" s="1" t="s">
        <v>54</v>
      </c>
      <c r="C51" s="101"/>
      <c r="D51" s="110"/>
      <c r="E51" s="1"/>
      <c r="F51" s="1"/>
      <c r="G51" s="198">
        <v>0</v>
      </c>
      <c r="H51" s="1"/>
      <c r="I51" s="47" t="s">
        <v>55</v>
      </c>
      <c r="J51" s="47" t="s">
        <v>55</v>
      </c>
      <c r="K51" s="1"/>
      <c r="L51" s="1"/>
    </row>
    <row r="52" spans="1:14" x14ac:dyDescent="0.2">
      <c r="A52" s="1"/>
      <c r="C52" s="101"/>
      <c r="D52" s="110"/>
      <c r="E52" s="1"/>
      <c r="F52" s="1"/>
      <c r="G52" s="1"/>
      <c r="H52" s="38"/>
      <c r="I52" s="4"/>
      <c r="J52" s="4"/>
      <c r="K52" s="1"/>
      <c r="L52" s="1"/>
    </row>
    <row r="53" spans="1:14" x14ac:dyDescent="0.2">
      <c r="A53" s="40" t="s">
        <v>56</v>
      </c>
      <c r="B53" s="99"/>
      <c r="C53" s="107"/>
      <c r="D53" s="115"/>
      <c r="E53" s="40"/>
      <c r="F53" s="40"/>
      <c r="G53" s="40" t="e">
        <f>ROUND(G47/G51,2)</f>
        <v>#DIV/0!</v>
      </c>
      <c r="H53" s="46"/>
      <c r="I53" s="47" t="s">
        <v>55</v>
      </c>
      <c r="J53" s="47" t="s">
        <v>55</v>
      </c>
      <c r="K53" s="22"/>
      <c r="L53" s="140" t="s">
        <v>122</v>
      </c>
    </row>
    <row r="54" spans="1:14" x14ac:dyDescent="0.2">
      <c r="A54" s="143" t="s">
        <v>144</v>
      </c>
      <c r="C54" s="101"/>
      <c r="D54" s="110"/>
      <c r="E54" s="1"/>
      <c r="F54" s="1"/>
      <c r="G54" s="138" t="e">
        <f>ROUND(G48/G51,2)</f>
        <v>#DIV/0!</v>
      </c>
      <c r="H54" s="1"/>
      <c r="I54" s="4"/>
      <c r="J54" s="4"/>
      <c r="K54" s="1"/>
      <c r="L54" s="135"/>
    </row>
    <row r="55" spans="1:14" x14ac:dyDescent="0.2">
      <c r="A55" s="48" t="s">
        <v>57</v>
      </c>
      <c r="B55" s="100"/>
      <c r="C55" s="108"/>
      <c r="D55" s="111"/>
      <c r="E55" s="48"/>
      <c r="F55" s="48"/>
      <c r="G55" s="48" t="e">
        <f>ROUND(G49/G51,2)</f>
        <v>#DIV/0!</v>
      </c>
      <c r="H55" s="49"/>
      <c r="I55" s="47" t="s">
        <v>55</v>
      </c>
      <c r="J55" s="47" t="s">
        <v>55</v>
      </c>
      <c r="K55" s="22"/>
      <c r="L55" s="140" t="s">
        <v>122</v>
      </c>
    </row>
    <row r="56" spans="1:14" x14ac:dyDescent="0.2">
      <c r="L56" s="130"/>
    </row>
    <row r="57" spans="1:14" x14ac:dyDescent="0.2">
      <c r="L57" s="130"/>
    </row>
    <row r="58" spans="1:14" x14ac:dyDescent="0.2">
      <c r="A58" s="149" t="s">
        <v>127</v>
      </c>
      <c r="B58" s="150" t="s">
        <v>128</v>
      </c>
      <c r="C58" s="151" t="s">
        <v>129</v>
      </c>
      <c r="D58" s="156" t="s">
        <v>130</v>
      </c>
      <c r="F58" s="130"/>
      <c r="G58" s="130" t="s">
        <v>131</v>
      </c>
      <c r="H58" s="130"/>
      <c r="I58" s="130"/>
      <c r="J58" s="130"/>
      <c r="K58" s="130"/>
      <c r="L58" s="130"/>
      <c r="M58" s="130"/>
      <c r="N58" s="130"/>
    </row>
    <row r="59" spans="1:14" x14ac:dyDescent="0.2">
      <c r="A59" s="143" t="s">
        <v>132</v>
      </c>
      <c r="B59" s="144">
        <f>+D24</f>
        <v>0</v>
      </c>
      <c r="C59" s="152" t="e">
        <f>+B59/D59</f>
        <v>#DIV/0!</v>
      </c>
      <c r="D59" s="139">
        <v>0</v>
      </c>
      <c r="F59" s="130"/>
      <c r="G59" s="157" t="e">
        <f>+G24/$C$59</f>
        <v>#DIV/0!</v>
      </c>
      <c r="H59" s="130"/>
      <c r="I59" s="130"/>
      <c r="J59" s="130"/>
      <c r="K59" s="130"/>
      <c r="L59" s="158" t="e">
        <f>SUM(G59:G59)-D59</f>
        <v>#DIV/0!</v>
      </c>
      <c r="M59" s="130"/>
      <c r="N59" s="130"/>
    </row>
    <row r="60" spans="1:14" x14ac:dyDescent="0.2">
      <c r="A60" s="143" t="s">
        <v>133</v>
      </c>
      <c r="B60" s="144">
        <f>+D25</f>
        <v>0</v>
      </c>
      <c r="C60" s="152" t="e">
        <f>+B60/D60</f>
        <v>#DIV/0!</v>
      </c>
      <c r="D60" s="139">
        <v>0</v>
      </c>
      <c r="F60" s="130"/>
      <c r="G60" s="157" t="e">
        <f>+G25/$C$60</f>
        <v>#DIV/0!</v>
      </c>
      <c r="H60" s="130"/>
      <c r="I60" s="130"/>
      <c r="J60" s="130"/>
      <c r="K60" s="130"/>
      <c r="L60" s="158" t="e">
        <f>SUM(G60:G60)-D60</f>
        <v>#DIV/0!</v>
      </c>
      <c r="M60" s="130"/>
      <c r="N60" s="130"/>
    </row>
    <row r="61" spans="1:14" x14ac:dyDescent="0.2">
      <c r="A61" s="143" t="s">
        <v>134</v>
      </c>
      <c r="B61" s="144">
        <f>+D26</f>
        <v>0</v>
      </c>
      <c r="C61" s="152" t="e">
        <f>+B61/D61</f>
        <v>#DIV/0!</v>
      </c>
      <c r="D61" s="139">
        <v>0</v>
      </c>
      <c r="F61" s="130"/>
      <c r="G61" s="157" t="e">
        <f>+G26/$C$61</f>
        <v>#DIV/0!</v>
      </c>
      <c r="H61" s="130"/>
      <c r="I61" s="130"/>
      <c r="J61" s="130"/>
      <c r="K61" s="130"/>
      <c r="L61" s="158" t="e">
        <f>SUM(G61:G61)-D61</f>
        <v>#DIV/0!</v>
      </c>
      <c r="M61" s="130"/>
      <c r="N61" s="130"/>
    </row>
    <row r="62" spans="1:14" x14ac:dyDescent="0.2">
      <c r="A62" s="143" t="s">
        <v>135</v>
      </c>
      <c r="B62" s="144">
        <f>+D27</f>
        <v>0</v>
      </c>
      <c r="C62" s="152" t="e">
        <f>+B62/D62</f>
        <v>#DIV/0!</v>
      </c>
      <c r="D62" s="139">
        <v>0</v>
      </c>
      <c r="F62" s="130"/>
      <c r="G62" s="157" t="e">
        <f>+G27/$C$62</f>
        <v>#DIV/0!</v>
      </c>
      <c r="H62" s="130"/>
      <c r="I62" s="130"/>
      <c r="J62" s="130"/>
      <c r="K62" s="130"/>
      <c r="L62" s="158" t="e">
        <f>SUM(G62:G62)-D62</f>
        <v>#DIV/0!</v>
      </c>
      <c r="M62" s="130"/>
      <c r="N62" s="130"/>
    </row>
    <row r="63" spans="1:14" x14ac:dyDescent="0.2">
      <c r="A63" s="143" t="s">
        <v>136</v>
      </c>
      <c r="B63" s="144">
        <f>+D28</f>
        <v>0</v>
      </c>
      <c r="C63" s="152" t="e">
        <f>+B63/D63</f>
        <v>#DIV/0!</v>
      </c>
      <c r="D63" s="139">
        <v>0</v>
      </c>
      <c r="F63" s="130"/>
      <c r="G63" s="157" t="e">
        <f>+G28/$C$63</f>
        <v>#DIV/0!</v>
      </c>
      <c r="H63" s="130"/>
      <c r="I63" s="130"/>
      <c r="J63" s="130"/>
      <c r="K63" s="130"/>
      <c r="L63" s="158" t="e">
        <f>SUM(G63:G63)-D63</f>
        <v>#DIV/0!</v>
      </c>
      <c r="M63" s="130"/>
      <c r="N63" s="130"/>
    </row>
    <row r="64" spans="1:14" x14ac:dyDescent="0.2">
      <c r="A64" s="130"/>
      <c r="B64" s="147"/>
      <c r="C64" s="153"/>
    </row>
    <row r="65" spans="1:12" ht="15" x14ac:dyDescent="0.35">
      <c r="A65" s="154" t="s">
        <v>137</v>
      </c>
      <c r="B65" s="147"/>
      <c r="C65" s="153"/>
    </row>
    <row r="66" spans="1:12" x14ac:dyDescent="0.2">
      <c r="A66" s="135" t="s">
        <v>138</v>
      </c>
      <c r="B66" s="147"/>
      <c r="C66" s="153"/>
      <c r="G66" s="141" t="s">
        <v>143</v>
      </c>
    </row>
    <row r="67" spans="1:12" x14ac:dyDescent="0.2">
      <c r="A67" s="135" t="s">
        <v>139</v>
      </c>
      <c r="B67" s="147"/>
      <c r="C67" s="153"/>
      <c r="L67" s="158">
        <f>SUM(G67:G67)-SUM(D59:D63)</f>
        <v>0</v>
      </c>
    </row>
    <row r="68" spans="1:12" x14ac:dyDescent="0.2">
      <c r="A68" s="135" t="s">
        <v>140</v>
      </c>
      <c r="B68" s="147"/>
      <c r="C68" s="153"/>
    </row>
    <row r="69" spans="1:12" x14ac:dyDescent="0.2">
      <c r="A69" s="155" t="s">
        <v>141</v>
      </c>
      <c r="B69" s="147"/>
      <c r="C69" s="153"/>
    </row>
    <row r="70" spans="1:12" x14ac:dyDescent="0.2">
      <c r="A70" s="135" t="s">
        <v>142</v>
      </c>
      <c r="B70" s="147"/>
      <c r="C70" s="153"/>
    </row>
    <row r="71" spans="1:12" x14ac:dyDescent="0.2">
      <c r="A71" s="130"/>
      <c r="B71" s="147"/>
      <c r="C71" s="153"/>
    </row>
    <row r="72" spans="1:12" x14ac:dyDescent="0.2">
      <c r="A72" s="130"/>
      <c r="B72" s="147"/>
      <c r="C72" s="153"/>
    </row>
  </sheetData>
  <mergeCells count="1">
    <mergeCell ref="E9:F9"/>
  </mergeCells>
  <phoneticPr fontId="0" type="noConversion"/>
  <pageMargins left="0.25" right="0" top="0.25" bottom="0.25" header="0.5" footer="0.5"/>
  <pageSetup paperSize="5" scale="79" orientation="landscape" r:id="rId1"/>
  <headerFooter alignWithMargins="0">
    <oddFooter>&amp;L&amp;9&amp;F.xls (&amp;A)&amp;C&amp;9Page &amp;P of &amp;N&amp;R&amp;9&amp;D,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1"/>
  <sheetViews>
    <sheetView workbookViewId="0">
      <selection activeCell="D20" sqref="D20"/>
    </sheetView>
  </sheetViews>
  <sheetFormatPr defaultRowHeight="12.75" x14ac:dyDescent="0.2"/>
  <cols>
    <col min="1" max="1" width="25" customWidth="1"/>
    <col min="2" max="2" width="23.7109375" customWidth="1"/>
    <col min="3" max="3" width="15.7109375" customWidth="1"/>
    <col min="4" max="4" width="13.42578125" customWidth="1"/>
  </cols>
  <sheetData>
    <row r="1" spans="1:5" x14ac:dyDescent="0.2">
      <c r="A1" s="195" t="str">
        <f>+'Personnel Allocations '!A1</f>
        <v>Area Agency on Aging Palm Beach/Treaure Coast Inc.</v>
      </c>
      <c r="B1" s="196"/>
      <c r="C1" s="189"/>
      <c r="D1" s="90"/>
      <c r="E1" s="190"/>
    </row>
    <row r="2" spans="1:5" x14ac:dyDescent="0.2">
      <c r="A2" s="195" t="str">
        <f>+'Personnel Allocations '!A2</f>
        <v>UNIT COST METHODOLOGY</v>
      </c>
      <c r="B2" s="196"/>
      <c r="C2" s="189"/>
      <c r="D2" s="91"/>
    </row>
    <row r="3" spans="1:5" x14ac:dyDescent="0.2">
      <c r="A3" s="195" t="s">
        <v>182</v>
      </c>
      <c r="B3" s="196"/>
      <c r="C3" s="189"/>
    </row>
    <row r="4" spans="1:5" x14ac:dyDescent="0.2">
      <c r="A4" s="195" t="str">
        <f>+'Personnel Allocations '!A4</f>
        <v xml:space="preserve">BUDGET YEAR: </v>
      </c>
      <c r="B4" s="196"/>
      <c r="C4" s="189"/>
      <c r="D4" s="117"/>
    </row>
    <row r="5" spans="1:5" x14ac:dyDescent="0.2">
      <c r="A5" s="195" t="str">
        <f>+'Personnel Allocations '!A5</f>
        <v>PROVIDER NAME:</v>
      </c>
      <c r="B5" s="196"/>
      <c r="C5" s="189"/>
      <c r="D5" s="117"/>
    </row>
    <row r="6" spans="1:5" x14ac:dyDescent="0.2">
      <c r="A6" s="174"/>
      <c r="B6" s="175" t="s">
        <v>171</v>
      </c>
      <c r="D6" s="186"/>
    </row>
    <row r="7" spans="1:5" x14ac:dyDescent="0.2">
      <c r="A7" s="51" t="s">
        <v>58</v>
      </c>
      <c r="B7" s="84"/>
      <c r="D7" s="83"/>
    </row>
    <row r="8" spans="1:5" x14ac:dyDescent="0.2">
      <c r="A8" s="51" t="s">
        <v>59</v>
      </c>
      <c r="B8" s="84"/>
      <c r="D8" s="83"/>
    </row>
    <row r="9" spans="1:5" x14ac:dyDescent="0.2">
      <c r="A9" s="51" t="s">
        <v>60</v>
      </c>
      <c r="B9" s="84"/>
      <c r="D9" s="83"/>
    </row>
    <row r="10" spans="1:5" x14ac:dyDescent="0.2">
      <c r="A10" s="166" t="s">
        <v>161</v>
      </c>
      <c r="B10" s="167"/>
      <c r="C10" s="50"/>
      <c r="D10" s="83"/>
    </row>
    <row r="11" spans="1:5" x14ac:dyDescent="0.2">
      <c r="A11" s="168" t="s">
        <v>160</v>
      </c>
      <c r="B11" s="176"/>
      <c r="C11" s="51"/>
      <c r="D11" s="83"/>
    </row>
    <row r="12" spans="1:5" x14ac:dyDescent="0.2">
      <c r="A12" s="170" t="s">
        <v>162</v>
      </c>
      <c r="B12" s="176"/>
      <c r="C12" s="51"/>
      <c r="D12" s="187"/>
    </row>
    <row r="13" spans="1:5" x14ac:dyDescent="0.2">
      <c r="A13" s="169" t="s">
        <v>163</v>
      </c>
      <c r="B13" s="177"/>
      <c r="C13" s="51"/>
      <c r="D13" s="51"/>
    </row>
    <row r="14" spans="1:5" ht="13.5" thickBot="1" x14ac:dyDescent="0.25">
      <c r="A14" s="73"/>
      <c r="B14" s="74"/>
      <c r="C14" s="89" t="s">
        <v>1</v>
      </c>
      <c r="D14" s="32" t="s">
        <v>2</v>
      </c>
    </row>
    <row r="15" spans="1:5" ht="39" thickBot="1" x14ac:dyDescent="0.25">
      <c r="A15" s="220" t="s">
        <v>61</v>
      </c>
      <c r="B15" s="221"/>
      <c r="C15" s="53" t="s">
        <v>62</v>
      </c>
      <c r="D15" s="34" t="str">
        <f>'Group One'!B1</f>
        <v>Emergency Alert Response</v>
      </c>
    </row>
    <row r="16" spans="1:5" x14ac:dyDescent="0.2">
      <c r="A16" s="226" t="s">
        <v>63</v>
      </c>
      <c r="B16" s="227"/>
      <c r="C16" s="54" t="e">
        <f>SUM(D16:D16)</f>
        <v>#DIV/0!</v>
      </c>
      <c r="D16" s="142" t="e">
        <f>+D20*'Unit Cost Worksheet'!G55</f>
        <v>#DIV/0!</v>
      </c>
    </row>
    <row r="17" spans="1:4" x14ac:dyDescent="0.2">
      <c r="A17" s="212" t="s">
        <v>64</v>
      </c>
      <c r="B17" s="213"/>
      <c r="C17" s="54" t="e">
        <f>SUM(D17:D17)</f>
        <v>#DIV/0!</v>
      </c>
      <c r="D17" s="128" t="e">
        <f>+'Unit Cost Worksheet'!G54*'Support Budget by Program'!D20</f>
        <v>#DIV/0!</v>
      </c>
    </row>
    <row r="18" spans="1:4" x14ac:dyDescent="0.2">
      <c r="A18" s="222" t="s">
        <v>65</v>
      </c>
      <c r="B18" s="223"/>
      <c r="C18" s="57" t="e">
        <f>SUM(D18:D18)</f>
        <v>#DIV/0!</v>
      </c>
      <c r="D18" s="58" t="e">
        <f>SUM(D16:D17)</f>
        <v>#DIV/0!</v>
      </c>
    </row>
    <row r="19" spans="1:4" x14ac:dyDescent="0.2">
      <c r="A19" s="216"/>
      <c r="B19" s="217"/>
      <c r="C19" s="54"/>
      <c r="D19" s="55"/>
    </row>
    <row r="20" spans="1:4" x14ac:dyDescent="0.2">
      <c r="A20" s="218" t="s">
        <v>66</v>
      </c>
      <c r="B20" s="219"/>
      <c r="C20" s="71">
        <f>SUM(D20:D20)</f>
        <v>0</v>
      </c>
      <c r="D20" s="197">
        <v>0</v>
      </c>
    </row>
    <row r="21" spans="1:4" ht="25.5" customHeight="1" x14ac:dyDescent="0.2">
      <c r="A21" s="224" t="s">
        <v>174</v>
      </c>
      <c r="B21" s="225"/>
      <c r="C21" s="54"/>
      <c r="D21" s="55"/>
    </row>
    <row r="22" spans="1:4" x14ac:dyDescent="0.2">
      <c r="A22" s="222" t="s">
        <v>75</v>
      </c>
      <c r="B22" s="223"/>
      <c r="C22" s="60" t="s">
        <v>55</v>
      </c>
      <c r="D22" s="58" t="e">
        <f>'Unit Cost Worksheet'!G53</f>
        <v>#DIV/0!</v>
      </c>
    </row>
    <row r="23" spans="1:4" x14ac:dyDescent="0.2">
      <c r="A23" s="216"/>
      <c r="B23" s="217"/>
      <c r="C23" s="54"/>
      <c r="D23" s="56"/>
    </row>
    <row r="24" spans="1:4" x14ac:dyDescent="0.2">
      <c r="A24" s="222" t="s">
        <v>119</v>
      </c>
      <c r="B24" s="223"/>
      <c r="C24" s="57">
        <f>SUM(D24:D24)</f>
        <v>0</v>
      </c>
      <c r="D24" s="79">
        <v>0</v>
      </c>
    </row>
    <row r="25" spans="1:4" x14ac:dyDescent="0.2">
      <c r="A25" s="216"/>
      <c r="B25" s="217"/>
      <c r="C25" s="54"/>
      <c r="D25" s="62"/>
    </row>
    <row r="26" spans="1:4" x14ac:dyDescent="0.2">
      <c r="A26" s="218" t="s">
        <v>67</v>
      </c>
      <c r="B26" s="219"/>
      <c r="C26" s="54">
        <f>SUM(D26:D26)</f>
        <v>0</v>
      </c>
      <c r="D26" s="63">
        <v>0</v>
      </c>
    </row>
    <row r="27" spans="1:4" x14ac:dyDescent="0.2">
      <c r="A27" s="218"/>
      <c r="B27" s="219"/>
      <c r="C27" s="54"/>
      <c r="D27" s="62"/>
    </row>
    <row r="28" spans="1:4" x14ac:dyDescent="0.2">
      <c r="A28" s="212" t="s">
        <v>68</v>
      </c>
      <c r="B28" s="213"/>
      <c r="C28" s="54" t="e">
        <f>SUM(D28:D28)</f>
        <v>#DIV/0!</v>
      </c>
      <c r="D28" s="63" t="e">
        <f>+D17</f>
        <v>#DIV/0!</v>
      </c>
    </row>
    <row r="29" spans="1:4" x14ac:dyDescent="0.2">
      <c r="A29" s="218"/>
      <c r="B29" s="219"/>
      <c r="C29" s="54"/>
      <c r="D29" s="62"/>
    </row>
    <row r="30" spans="1:4" x14ac:dyDescent="0.2">
      <c r="A30" s="218" t="s">
        <v>157</v>
      </c>
      <c r="B30" s="219"/>
      <c r="C30" s="54">
        <f>SUM(D30:D30)</f>
        <v>0</v>
      </c>
      <c r="D30" s="63">
        <v>0</v>
      </c>
    </row>
    <row r="31" spans="1:4" x14ac:dyDescent="0.2">
      <c r="A31" s="218"/>
      <c r="B31" s="219"/>
      <c r="C31" s="54"/>
      <c r="D31" s="56"/>
    </row>
    <row r="32" spans="1:4" x14ac:dyDescent="0.2">
      <c r="A32" s="222" t="s">
        <v>69</v>
      </c>
      <c r="B32" s="223"/>
      <c r="C32" s="57" t="e">
        <f>SUM(D32:D32)</f>
        <v>#DIV/0!</v>
      </c>
      <c r="D32" s="59" t="e">
        <f>SUM(D26:D30)</f>
        <v>#DIV/0!</v>
      </c>
    </row>
    <row r="33" spans="1:4" x14ac:dyDescent="0.2">
      <c r="A33" s="216"/>
      <c r="B33" s="217"/>
      <c r="C33" s="54"/>
      <c r="D33" s="56"/>
    </row>
    <row r="34" spans="1:4" x14ac:dyDescent="0.2">
      <c r="A34" s="218" t="s">
        <v>118</v>
      </c>
      <c r="B34" s="219"/>
      <c r="C34" s="54">
        <f>SUM(D34:D34)</f>
        <v>0</v>
      </c>
      <c r="D34" s="63">
        <v>0</v>
      </c>
    </row>
    <row r="35" spans="1:4" x14ac:dyDescent="0.2">
      <c r="A35" s="218" t="s">
        <v>173</v>
      </c>
      <c r="B35" s="219"/>
      <c r="C35" s="54">
        <f>SUM(D35:D35)</f>
        <v>0</v>
      </c>
      <c r="D35" s="63">
        <v>0</v>
      </c>
    </row>
    <row r="36" spans="1:4" x14ac:dyDescent="0.2">
      <c r="A36" s="214" t="s">
        <v>158</v>
      </c>
      <c r="B36" s="215"/>
      <c r="C36" s="57">
        <f>SUM(D36:D36)</f>
        <v>0</v>
      </c>
      <c r="D36" s="61">
        <v>0</v>
      </c>
    </row>
    <row r="37" spans="1:4" x14ac:dyDescent="0.2">
      <c r="A37" s="216"/>
      <c r="B37" s="217"/>
      <c r="C37" s="54"/>
      <c r="D37" s="56"/>
    </row>
    <row r="38" spans="1:4" x14ac:dyDescent="0.2">
      <c r="A38" s="212" t="s">
        <v>70</v>
      </c>
      <c r="B38" s="213"/>
      <c r="C38" s="54" t="e">
        <f>SUM(D38:D38)</f>
        <v>#DIV/0!</v>
      </c>
      <c r="D38" s="56" t="e">
        <f>D18-D24-D32-D34-D35-D36</f>
        <v>#DIV/0!</v>
      </c>
    </row>
    <row r="39" spans="1:4" x14ac:dyDescent="0.2">
      <c r="A39" s="218"/>
      <c r="B39" s="219"/>
      <c r="C39" s="54"/>
      <c r="D39" s="56"/>
    </row>
    <row r="40" spans="1:4" x14ac:dyDescent="0.2">
      <c r="A40" s="212" t="s">
        <v>105</v>
      </c>
      <c r="B40" s="213"/>
      <c r="C40" s="64" t="s">
        <v>55</v>
      </c>
      <c r="D40" s="56" t="e">
        <f t="shared" ref="D40" si="0">D38/D20</f>
        <v>#DIV/0!</v>
      </c>
    </row>
    <row r="41" spans="1:4" x14ac:dyDescent="0.2">
      <c r="A41" s="214"/>
      <c r="B41" s="215"/>
      <c r="C41" s="57"/>
      <c r="D41" s="59"/>
    </row>
    <row r="42" spans="1:4" x14ac:dyDescent="0.2">
      <c r="A42" s="216"/>
      <c r="B42" s="217"/>
      <c r="C42" s="54"/>
      <c r="D42" s="56"/>
    </row>
    <row r="43" spans="1:4" x14ac:dyDescent="0.2">
      <c r="A43" s="218" t="s">
        <v>80</v>
      </c>
      <c r="B43" s="219"/>
      <c r="C43" s="71">
        <f>SUM(D43:D43)</f>
        <v>0</v>
      </c>
      <c r="D43" s="72">
        <v>0</v>
      </c>
    </row>
    <row r="44" spans="1:4" ht="13.5" thickBot="1" x14ac:dyDescent="0.25">
      <c r="A44" s="218"/>
      <c r="B44" s="219"/>
      <c r="C44" s="65"/>
      <c r="D44" s="66"/>
    </row>
    <row r="45" spans="1:4" x14ac:dyDescent="0.2">
      <c r="A45" s="228" t="s">
        <v>164</v>
      </c>
      <c r="B45" s="229"/>
    </row>
    <row r="46" spans="1:4" x14ac:dyDescent="0.2">
      <c r="A46" s="172" t="s">
        <v>165</v>
      </c>
      <c r="B46" s="171"/>
    </row>
    <row r="47" spans="1:4" x14ac:dyDescent="0.2">
      <c r="A47" s="172" t="s">
        <v>166</v>
      </c>
      <c r="B47" s="171"/>
    </row>
    <row r="48" spans="1:4" x14ac:dyDescent="0.2">
      <c r="A48" s="172" t="s">
        <v>167</v>
      </c>
      <c r="B48" s="171"/>
    </row>
    <row r="49" spans="1:2" x14ac:dyDescent="0.2">
      <c r="A49" s="172" t="s">
        <v>168</v>
      </c>
      <c r="B49" s="171"/>
    </row>
    <row r="50" spans="1:2" x14ac:dyDescent="0.2">
      <c r="A50" s="173" t="s">
        <v>169</v>
      </c>
      <c r="B50" s="178" t="e">
        <f>B12-C32</f>
        <v>#DIV/0!</v>
      </c>
    </row>
    <row r="51" spans="1:2" x14ac:dyDescent="0.2">
      <c r="A51" s="173" t="s">
        <v>170</v>
      </c>
      <c r="B51" s="178" t="e">
        <f>B11-C38</f>
        <v>#DIV/0!</v>
      </c>
    </row>
  </sheetData>
  <mergeCells count="31">
    <mergeCell ref="A45:B45"/>
    <mergeCell ref="A29:B29"/>
    <mergeCell ref="A22:B22"/>
    <mergeCell ref="A34:B34"/>
    <mergeCell ref="A25:B25"/>
    <mergeCell ref="A37:B37"/>
    <mergeCell ref="A30:B30"/>
    <mergeCell ref="A31:B31"/>
    <mergeCell ref="A32:B32"/>
    <mergeCell ref="A33:B33"/>
    <mergeCell ref="A27:B27"/>
    <mergeCell ref="A26:B26"/>
    <mergeCell ref="A36:B36"/>
    <mergeCell ref="A44:B44"/>
    <mergeCell ref="A38:B38"/>
    <mergeCell ref="A39:B39"/>
    <mergeCell ref="A40:B40"/>
    <mergeCell ref="A41:B41"/>
    <mergeCell ref="A42:B42"/>
    <mergeCell ref="A43:B43"/>
    <mergeCell ref="A15:B15"/>
    <mergeCell ref="A28:B28"/>
    <mergeCell ref="A17:B17"/>
    <mergeCell ref="A18:B18"/>
    <mergeCell ref="A19:B19"/>
    <mergeCell ref="A20:B20"/>
    <mergeCell ref="A21:B21"/>
    <mergeCell ref="A16:B16"/>
    <mergeCell ref="A35:B35"/>
    <mergeCell ref="A23:B23"/>
    <mergeCell ref="A24:B24"/>
  </mergeCells>
  <phoneticPr fontId="0" type="noConversion"/>
  <pageMargins left="0.25" right="0" top="0.25" bottom="0.25" header="0.5" footer="0.15"/>
  <pageSetup scale="85" orientation="landscape" r:id="rId1"/>
  <headerFooter alignWithMargins="0">
    <oddFooter>&amp;L&amp;9&amp;F.xls (&amp;A)&amp;C&amp;9Page &amp;P of &amp;N&amp;R&amp;9&amp;D,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Group One</vt:lpstr>
      <vt:lpstr>Personnel Allocations </vt:lpstr>
      <vt:lpstr>Unit Cost Worksheet</vt:lpstr>
      <vt:lpstr>Support Budget by Program</vt:lpstr>
      <vt:lpstr>INSTRUCTIONS!Print_Area</vt:lpstr>
      <vt:lpstr>'Personnel Allocations '!Print_Area</vt:lpstr>
      <vt:lpstr>'Support Budget by Program'!Print_Area</vt:lpstr>
      <vt:lpstr>'Unit Cost Worksheet'!Print_Area</vt:lpstr>
      <vt:lpstr>'Personnel Allocations '!Print_Titles</vt:lpstr>
      <vt:lpstr>'Support Budget by Program'!Print_Titles</vt:lpstr>
      <vt:lpstr>'Unit Cost Worksheet'!Print_Titles</vt:lpstr>
    </vt:vector>
  </TitlesOfParts>
  <Company>DOEA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 Cost Workbook</dc:title>
  <dc:creator>Michael Block</dc:creator>
  <cp:lastModifiedBy>Nancy Yarnall</cp:lastModifiedBy>
  <cp:lastPrinted>2015-03-03T02:54:31Z</cp:lastPrinted>
  <dcterms:created xsi:type="dcterms:W3CDTF">2003-04-15T17:36:26Z</dcterms:created>
  <dcterms:modified xsi:type="dcterms:W3CDTF">2021-05-24T15:36:36Z</dcterms:modified>
</cp:coreProperties>
</file>