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U:\RFPs\2021\OAA\For Website\"/>
    </mc:Choice>
  </mc:AlternateContent>
  <bookViews>
    <workbookView xWindow="0" yWindow="0" windowWidth="28800" windowHeight="12300" tabRatio="827" activeTab="2"/>
  </bookViews>
  <sheets>
    <sheet name="INSTRUCTIONS" sheetId="6" r:id="rId1"/>
    <sheet name="Personnel Allocations " sheetId="1" r:id="rId2"/>
    <sheet name="Unit Cost Worksheet" sheetId="2" r:id="rId3"/>
    <sheet name="Support Budget by Program" sheetId="3" r:id="rId4"/>
    <sheet name="Group Five" sheetId="4" r:id="rId5"/>
  </sheets>
  <externalReferences>
    <externalReference r:id="rId6"/>
  </externalReferences>
  <definedNames>
    <definedName name="_xlnm.Print_Area" localSheetId="0">INSTRUCTIONS!$A:$C</definedName>
    <definedName name="_xlnm.Print_Area" localSheetId="1">'Personnel Allocations '!$F$1:$BF$42</definedName>
    <definedName name="_xlnm.Print_Area" localSheetId="3">'Support Budget by Program'!$D$1:$N$44</definedName>
    <definedName name="_xlnm.Print_Area" localSheetId="2">'Unit Cost Worksheet'!$E:$V</definedName>
    <definedName name="_xlnm.Print_Titles" localSheetId="1">'Personnel Allocations '!$A:$E</definedName>
    <definedName name="_xlnm.Print_Titles" localSheetId="3">'Support Budget by Program'!$A:$C</definedName>
    <definedName name="_xlnm.Print_Titles" localSheetId="2">'Unit Cost Worksheet'!$A:$D</definedName>
  </definedNames>
  <calcPr calcId="162913" iterate="1" iterateCount="50"/>
</workbook>
</file>

<file path=xl/calcChain.xml><?xml version="1.0" encoding="utf-8"?>
<calcChain xmlns="http://schemas.openxmlformats.org/spreadsheetml/2006/main">
  <c r="N15" i="3" l="1"/>
  <c r="M15" i="3"/>
  <c r="M16" i="3"/>
  <c r="M18" i="3" s="1"/>
  <c r="N16" i="3"/>
  <c r="N18" i="3" s="1"/>
  <c r="M17" i="3"/>
  <c r="N17" i="3"/>
  <c r="N28" i="3" s="1"/>
  <c r="N32" i="3" s="1"/>
  <c r="M22" i="3"/>
  <c r="N22" i="3"/>
  <c r="N24" i="3"/>
  <c r="M28" i="3"/>
  <c r="M32" i="3" s="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N38" i="3" l="1"/>
  <c r="N40" i="3" s="1"/>
  <c r="M38" i="3"/>
  <c r="M40" i="3" s="1"/>
  <c r="A5" i="3"/>
  <c r="A4" i="3"/>
  <c r="A2" i="3"/>
  <c r="A1" i="3"/>
  <c r="A5" i="2"/>
  <c r="A4" i="2"/>
  <c r="A2" i="2"/>
  <c r="A1" i="2"/>
  <c r="C35" i="3" l="1"/>
  <c r="D24" i="2"/>
  <c r="D13" i="2"/>
  <c r="D14" i="2"/>
  <c r="D15" i="2"/>
  <c r="V15" i="2"/>
  <c r="D16" i="2"/>
  <c r="D17" i="2"/>
  <c r="V17" i="2" s="1"/>
  <c r="D18" i="2"/>
  <c r="V18" i="2"/>
  <c r="D19" i="2"/>
  <c r="V19" i="2"/>
  <c r="D20" i="2"/>
  <c r="V20" i="2" s="1"/>
  <c r="D21" i="2"/>
  <c r="V21" i="2" s="1"/>
  <c r="D22" i="2"/>
  <c r="V22" i="2" s="1"/>
  <c r="D23" i="2"/>
  <c r="V23" i="2"/>
  <c r="E15" i="3"/>
  <c r="F15" i="3"/>
  <c r="G15" i="3"/>
  <c r="H15" i="3"/>
  <c r="I15" i="3"/>
  <c r="J15" i="3"/>
  <c r="K15" i="3"/>
  <c r="L15" i="3"/>
  <c r="T48" i="2"/>
  <c r="S48" i="2"/>
  <c r="V48" i="2" s="1"/>
  <c r="V50" i="2" s="1"/>
  <c r="Q48" i="2"/>
  <c r="Q54" i="2"/>
  <c r="P48" i="2"/>
  <c r="P54" i="2" s="1"/>
  <c r="O48" i="2"/>
  <c r="O54" i="2"/>
  <c r="L17" i="3" s="1"/>
  <c r="L28" i="3" s="1"/>
  <c r="L32" i="3" s="1"/>
  <c r="N48" i="2"/>
  <c r="N54" i="2" s="1"/>
  <c r="K17" i="3" s="1"/>
  <c r="K28" i="3" s="1"/>
  <c r="K32" i="3" s="1"/>
  <c r="M48" i="2"/>
  <c r="M54" i="2" s="1"/>
  <c r="J17" i="3" s="1"/>
  <c r="J28" i="3" s="1"/>
  <c r="J32" i="3" s="1"/>
  <c r="L48" i="2"/>
  <c r="L54" i="2"/>
  <c r="I17" i="3" s="1"/>
  <c r="I28" i="3" s="1"/>
  <c r="I32" i="3" s="1"/>
  <c r="K48" i="2"/>
  <c r="K54" i="2" s="1"/>
  <c r="H17" i="3" s="1"/>
  <c r="H28" i="3" s="1"/>
  <c r="H32" i="3" s="1"/>
  <c r="J48" i="2"/>
  <c r="J54" i="2" s="1"/>
  <c r="G17" i="3" s="1"/>
  <c r="G28" i="3" s="1"/>
  <c r="G32" i="3" s="1"/>
  <c r="I48" i="2"/>
  <c r="I54" i="2" s="1"/>
  <c r="F17" i="3" s="1"/>
  <c r="F28" i="3" s="1"/>
  <c r="F32" i="3" s="1"/>
  <c r="H48" i="2"/>
  <c r="G48" i="2"/>
  <c r="G54" i="2" s="1"/>
  <c r="D17" i="3" s="1"/>
  <c r="H54" i="2"/>
  <c r="E17" i="3" s="1"/>
  <c r="E28" i="3" s="1"/>
  <c r="E32" i="3" s="1"/>
  <c r="V45" i="2"/>
  <c r="R34" i="2"/>
  <c r="D34" i="2"/>
  <c r="V34" i="2"/>
  <c r="R33" i="2"/>
  <c r="D33" i="2"/>
  <c r="V33" i="2"/>
  <c r="R32" i="2"/>
  <c r="D32" i="2"/>
  <c r="V32" i="2" s="1"/>
  <c r="A9" i="2"/>
  <c r="BB8" i="1"/>
  <c r="AY8" i="1"/>
  <c r="AV8" i="1"/>
  <c r="AS8" i="1"/>
  <c r="AP8" i="1"/>
  <c r="AM8" i="1"/>
  <c r="AJ8" i="1"/>
  <c r="AG8" i="1"/>
  <c r="AD8" i="1"/>
  <c r="AA8" i="1"/>
  <c r="X8" i="1"/>
  <c r="U8" i="1"/>
  <c r="R8" i="1"/>
  <c r="K10" i="1"/>
  <c r="AW10" i="1" s="1"/>
  <c r="K11" i="1"/>
  <c r="K12" i="1"/>
  <c r="K13" i="1"/>
  <c r="V13" i="1" s="1"/>
  <c r="K14" i="1"/>
  <c r="BC14" i="1" s="1"/>
  <c r="K15" i="1"/>
  <c r="AW15" i="1" s="1"/>
  <c r="K16" i="1"/>
  <c r="AZ16" i="1" s="1"/>
  <c r="K17" i="1"/>
  <c r="AH17" i="1" s="1"/>
  <c r="BC17" i="1"/>
  <c r="K18" i="1"/>
  <c r="K19" i="1"/>
  <c r="K20" i="1"/>
  <c r="K21" i="1"/>
  <c r="AZ21" i="1" s="1"/>
  <c r="BC21" i="1"/>
  <c r="K22" i="1"/>
  <c r="AN22" i="1" s="1"/>
  <c r="K23" i="1"/>
  <c r="AW23" i="1" s="1"/>
  <c r="K24" i="1"/>
  <c r="AW24" i="1" s="1"/>
  <c r="K25" i="1"/>
  <c r="AN25" i="1" s="1"/>
  <c r="K26" i="1"/>
  <c r="AE26" i="1" s="1"/>
  <c r="K27" i="1"/>
  <c r="K28" i="1"/>
  <c r="K29" i="1"/>
  <c r="BC29" i="1" s="1"/>
  <c r="K30" i="1"/>
  <c r="AE30" i="1" s="1"/>
  <c r="BC30" i="1"/>
  <c r="K31" i="1"/>
  <c r="AE31" i="1" s="1"/>
  <c r="BC31" i="1"/>
  <c r="K32" i="1"/>
  <c r="P32" i="1" s="1"/>
  <c r="K33" i="1"/>
  <c r="AE33" i="1" s="1"/>
  <c r="K34" i="1"/>
  <c r="AT34" i="1" s="1"/>
  <c r="K35" i="1"/>
  <c r="AW35" i="1" s="1"/>
  <c r="BC35" i="1"/>
  <c r="AZ29" i="1"/>
  <c r="AZ33" i="1"/>
  <c r="AW14" i="1"/>
  <c r="AW19" i="1"/>
  <c r="AW21" i="1"/>
  <c r="AW22" i="1"/>
  <c r="AT19" i="1"/>
  <c r="AT21" i="1"/>
  <c r="AT22" i="1"/>
  <c r="AT23" i="1"/>
  <c r="AT24" i="1"/>
  <c r="AQ19" i="1"/>
  <c r="AQ21" i="1"/>
  <c r="AQ22" i="1"/>
  <c r="AQ23" i="1"/>
  <c r="AQ24" i="1"/>
  <c r="AQ25" i="1"/>
  <c r="AQ30" i="1"/>
  <c r="AQ31" i="1"/>
  <c r="AQ32" i="1"/>
  <c r="AQ33" i="1"/>
  <c r="AQ34" i="1"/>
  <c r="AQ35" i="1"/>
  <c r="AN14" i="1"/>
  <c r="AN19" i="1"/>
  <c r="AN21" i="1"/>
  <c r="AK19" i="1"/>
  <c r="AK21" i="1"/>
  <c r="AK22" i="1"/>
  <c r="AK25" i="1"/>
  <c r="AH19" i="1"/>
  <c r="AH21" i="1"/>
  <c r="AH22" i="1"/>
  <c r="AH23" i="1"/>
  <c r="AH33" i="1"/>
  <c r="AH34" i="1"/>
  <c r="AH35" i="1"/>
  <c r="AE19" i="1"/>
  <c r="AE20" i="1"/>
  <c r="AE21" i="1"/>
  <c r="AE22" i="1"/>
  <c r="AB19" i="1"/>
  <c r="AB20" i="1"/>
  <c r="AB21" i="1"/>
  <c r="AB22" i="1"/>
  <c r="AB23" i="1"/>
  <c r="AB24" i="1"/>
  <c r="AB25" i="1"/>
  <c r="AB28" i="1"/>
  <c r="AB29" i="1"/>
  <c r="AB30" i="1"/>
  <c r="AB31" i="1"/>
  <c r="AB33" i="1"/>
  <c r="AB34" i="1"/>
  <c r="AB35" i="1"/>
  <c r="Y19" i="1"/>
  <c r="Y21" i="1"/>
  <c r="Y22" i="1"/>
  <c r="Y23" i="1"/>
  <c r="V19" i="1"/>
  <c r="V21" i="1"/>
  <c r="V22" i="1"/>
  <c r="V23" i="1"/>
  <c r="V25" i="1"/>
  <c r="V29" i="1"/>
  <c r="S19" i="1"/>
  <c r="S21" i="1"/>
  <c r="S22" i="1"/>
  <c r="S23" i="1"/>
  <c r="S29" i="1"/>
  <c r="S30" i="1"/>
  <c r="S32" i="1"/>
  <c r="S33" i="1"/>
  <c r="S34" i="1"/>
  <c r="S35" i="1"/>
  <c r="P14" i="1"/>
  <c r="Q14" i="1" s="1"/>
  <c r="P19" i="1"/>
  <c r="P21" i="1"/>
  <c r="P22" i="1"/>
  <c r="P23" i="1"/>
  <c r="P24" i="1"/>
  <c r="P25" i="1"/>
  <c r="M19" i="1"/>
  <c r="M21" i="1"/>
  <c r="M22" i="1"/>
  <c r="M23" i="1"/>
  <c r="M24" i="1"/>
  <c r="M25" i="1"/>
  <c r="M28" i="1"/>
  <c r="M29" i="1"/>
  <c r="M30" i="1"/>
  <c r="M31" i="1"/>
  <c r="M33" i="1"/>
  <c r="N33" i="1" s="1"/>
  <c r="M34" i="1"/>
  <c r="M35" i="1"/>
  <c r="D10" i="1"/>
  <c r="E10" i="1" s="1"/>
  <c r="AX10" i="1" s="1"/>
  <c r="D11" i="1"/>
  <c r="E11" i="1" s="1"/>
  <c r="Z11" i="1" s="1"/>
  <c r="D12" i="1"/>
  <c r="E12" i="1" s="1"/>
  <c r="D13" i="1"/>
  <c r="E13" i="1"/>
  <c r="AC13" i="1" s="1"/>
  <c r="D14" i="1"/>
  <c r="E14" i="1" s="1"/>
  <c r="AU14" i="1" s="1"/>
  <c r="D15" i="1"/>
  <c r="E15" i="1" s="1"/>
  <c r="T15" i="1" s="1"/>
  <c r="D16" i="1"/>
  <c r="E16" i="1" s="1"/>
  <c r="D17" i="1"/>
  <c r="E17" i="1" s="1"/>
  <c r="D18" i="1"/>
  <c r="E18" i="1" s="1"/>
  <c r="D19" i="1"/>
  <c r="E19" i="1" s="1"/>
  <c r="D20" i="1"/>
  <c r="E20" i="1" s="1"/>
  <c r="AF20" i="1" s="1"/>
  <c r="D21" i="1"/>
  <c r="E21" i="1" s="1"/>
  <c r="AR21" i="1" s="1"/>
  <c r="D22" i="1"/>
  <c r="E22" i="1"/>
  <c r="D23" i="1"/>
  <c r="E23" i="1" s="1"/>
  <c r="D24" i="1"/>
  <c r="E24" i="1" s="1"/>
  <c r="D25" i="1"/>
  <c r="E25" i="1" s="1"/>
  <c r="D26" i="1"/>
  <c r="E26" i="1" s="1"/>
  <c r="AU26" i="1" s="1"/>
  <c r="D27" i="1"/>
  <c r="E27" i="1" s="1"/>
  <c r="W27" i="1" s="1"/>
  <c r="D28" i="1"/>
  <c r="E28" i="1" s="1"/>
  <c r="AX28" i="1" s="1"/>
  <c r="D29" i="1"/>
  <c r="E29" i="1"/>
  <c r="T29" i="1" s="1"/>
  <c r="D30" i="1"/>
  <c r="E30" i="1" s="1"/>
  <c r="D31" i="1"/>
  <c r="E31" i="1" s="1"/>
  <c r="BD31" i="1" s="1"/>
  <c r="D32" i="1"/>
  <c r="E32" i="1" s="1"/>
  <c r="D33" i="1"/>
  <c r="E33" i="1"/>
  <c r="BD33" i="1" s="1"/>
  <c r="D34" i="1"/>
  <c r="E34" i="1"/>
  <c r="AU34" i="1" s="1"/>
  <c r="D35" i="1"/>
  <c r="E35" i="1" s="1"/>
  <c r="W35" i="1" s="1"/>
  <c r="C38" i="1"/>
  <c r="J36" i="1"/>
  <c r="I36" i="1"/>
  <c r="H36" i="1"/>
  <c r="G36" i="1"/>
  <c r="F36" i="1"/>
  <c r="H38" i="2"/>
  <c r="H39" i="2" s="1"/>
  <c r="Q38" i="2"/>
  <c r="Q39" i="2"/>
  <c r="D12" i="2"/>
  <c r="T12" i="2"/>
  <c r="T10" i="2"/>
  <c r="S10" i="2"/>
  <c r="Q10" i="2"/>
  <c r="P10" i="2"/>
  <c r="O10" i="2"/>
  <c r="N10" i="2"/>
  <c r="M10" i="2"/>
  <c r="L10" i="2"/>
  <c r="K10" i="2"/>
  <c r="J10" i="2"/>
  <c r="I10" i="2"/>
  <c r="H10" i="2"/>
  <c r="G10" i="2"/>
  <c r="G38" i="2"/>
  <c r="G39" i="2" s="1"/>
  <c r="I38" i="2"/>
  <c r="I39" i="2" s="1"/>
  <c r="J38" i="2"/>
  <c r="J39" i="2"/>
  <c r="K38" i="2"/>
  <c r="K39" i="2" s="1"/>
  <c r="L39" i="2"/>
  <c r="M38" i="2"/>
  <c r="M39" i="2"/>
  <c r="N38" i="2"/>
  <c r="N39" i="2" s="1"/>
  <c r="O38" i="2"/>
  <c r="O39" i="2" s="1"/>
  <c r="P38" i="2"/>
  <c r="P39" i="2" s="1"/>
  <c r="S38" i="2"/>
  <c r="S39" i="2" s="1"/>
  <c r="T39" i="2"/>
  <c r="V14" i="2"/>
  <c r="R14" i="2"/>
  <c r="F10" i="2"/>
  <c r="E10" i="2"/>
  <c r="V16" i="2"/>
  <c r="R16" i="2"/>
  <c r="B59" i="2"/>
  <c r="C59" i="2"/>
  <c r="O59" i="2" s="1"/>
  <c r="O67" i="2" s="1"/>
  <c r="D25" i="2"/>
  <c r="B60" i="2" s="1"/>
  <c r="C60" i="2" s="1"/>
  <c r="D26" i="2"/>
  <c r="V26" i="2" s="1"/>
  <c r="D27" i="2"/>
  <c r="V27" i="2" s="1"/>
  <c r="B62" i="2"/>
  <c r="C62" i="2" s="1"/>
  <c r="D28" i="2"/>
  <c r="B63" i="2" s="1"/>
  <c r="C63" i="2" s="1"/>
  <c r="K63" i="2" s="1"/>
  <c r="D29" i="2"/>
  <c r="V29" i="2" s="1"/>
  <c r="D30" i="2"/>
  <c r="V30" i="2" s="1"/>
  <c r="D31" i="2"/>
  <c r="V31" i="2"/>
  <c r="R13" i="2"/>
  <c r="R15" i="2"/>
  <c r="R17" i="2"/>
  <c r="R18" i="2"/>
  <c r="R19" i="2"/>
  <c r="R20" i="2"/>
  <c r="R21" i="2"/>
  <c r="R22" i="2"/>
  <c r="R23" i="2"/>
  <c r="R24" i="2"/>
  <c r="R25" i="2"/>
  <c r="R26" i="2"/>
  <c r="R27" i="2"/>
  <c r="R28" i="2"/>
  <c r="R29" i="2"/>
  <c r="R30" i="2"/>
  <c r="R31" i="2"/>
  <c r="R35" i="2"/>
  <c r="B36" i="2"/>
  <c r="V35" i="2"/>
  <c r="V24" i="2"/>
  <c r="V13" i="2"/>
  <c r="D15" i="3"/>
  <c r="C43" i="3"/>
  <c r="C36" i="3"/>
  <c r="C34" i="3"/>
  <c r="C30" i="3"/>
  <c r="C26" i="3"/>
  <c r="C20" i="3"/>
  <c r="AZ30" i="1"/>
  <c r="AZ24" i="1"/>
  <c r="AZ22" i="1"/>
  <c r="AQ10" i="1"/>
  <c r="AZ10" i="1"/>
  <c r="AH10" i="1"/>
  <c r="BD30" i="1"/>
  <c r="AC35" i="1"/>
  <c r="T35" i="1"/>
  <c r="AU18" i="1"/>
  <c r="C24" i="3"/>
  <c r="BD23" i="1"/>
  <c r="AC23" i="1"/>
  <c r="BD27" i="1"/>
  <c r="Z27" i="1"/>
  <c r="BA27" i="1"/>
  <c r="AX27" i="1"/>
  <c r="AF27" i="1"/>
  <c r="AL27" i="1"/>
  <c r="Z34" i="1"/>
  <c r="BA34" i="1"/>
  <c r="BA13" i="1"/>
  <c r="AI27" i="1"/>
  <c r="Z23" i="1"/>
  <c r="AC18" i="1"/>
  <c r="AO18" i="1"/>
  <c r="AF18" i="1"/>
  <c r="Z18" i="1"/>
  <c r="T18" i="1"/>
  <c r="BA18" i="1"/>
  <c r="Z12" i="1"/>
  <c r="AO29" i="1"/>
  <c r="AF29" i="1"/>
  <c r="Z29" i="1"/>
  <c r="AI21" i="1"/>
  <c r="T21" i="1"/>
  <c r="N21" i="1"/>
  <c r="AL21" i="1"/>
  <c r="AC21" i="1"/>
  <c r="Q21" i="1"/>
  <c r="J63" i="2"/>
  <c r="BC27" i="1"/>
  <c r="V27" i="1"/>
  <c r="AZ27" i="1"/>
  <c r="AQ27" i="1"/>
  <c r="S27" i="1"/>
  <c r="AN27" i="1"/>
  <c r="P27" i="1"/>
  <c r="AW27" i="1"/>
  <c r="AK27" i="1"/>
  <c r="M27" i="1"/>
  <c r="N27" i="1" s="1"/>
  <c r="AT27" i="1"/>
  <c r="AH27" i="1"/>
  <c r="AE27" i="1"/>
  <c r="Y27" i="1"/>
  <c r="AB27" i="1"/>
  <c r="AX21" i="1"/>
  <c r="AU21" i="1"/>
  <c r="BA21" i="1"/>
  <c r="Z15" i="1"/>
  <c r="AU15" i="1"/>
  <c r="BC32" i="1"/>
  <c r="AW32" i="1"/>
  <c r="AK32" i="1"/>
  <c r="M32" i="1"/>
  <c r="AT32" i="1"/>
  <c r="AH32" i="1"/>
  <c r="AE32" i="1"/>
  <c r="AZ32" i="1"/>
  <c r="AB32" i="1"/>
  <c r="Y32" i="1"/>
  <c r="V32" i="1"/>
  <c r="BC20" i="1"/>
  <c r="Y20" i="1"/>
  <c r="AZ20" i="1"/>
  <c r="V20" i="1"/>
  <c r="AQ20" i="1"/>
  <c r="S20" i="1"/>
  <c r="AN20" i="1"/>
  <c r="P20" i="1"/>
  <c r="AW20" i="1"/>
  <c r="AK20" i="1"/>
  <c r="M20" i="1"/>
  <c r="AT20" i="1"/>
  <c r="AH20" i="1"/>
  <c r="AN32" i="1"/>
  <c r="AZ19" i="1"/>
  <c r="BC19" i="1"/>
  <c r="AZ31" i="1"/>
  <c r="BC12" i="1"/>
  <c r="BC24" i="1"/>
  <c r="BC11" i="1"/>
  <c r="AZ35" i="1"/>
  <c r="BC23" i="1"/>
  <c r="BC28" i="1"/>
  <c r="D28" i="3" l="1"/>
  <c r="C17" i="3"/>
  <c r="N63" i="2"/>
  <c r="I63" i="2"/>
  <c r="O63" i="2"/>
  <c r="Q63" i="2"/>
  <c r="I59" i="2"/>
  <c r="P63" i="2"/>
  <c r="V28" i="2"/>
  <c r="L63" i="2"/>
  <c r="H63" i="2"/>
  <c r="M63" i="2"/>
  <c r="AC24" i="1"/>
  <c r="N24" i="1"/>
  <c r="AI24" i="1"/>
  <c r="T24" i="1"/>
  <c r="AX24" i="1"/>
  <c r="AU24" i="1"/>
  <c r="AR24" i="1"/>
  <c r="AL24" i="1"/>
  <c r="AF24" i="1"/>
  <c r="AX17" i="1"/>
  <c r="Z17" i="1"/>
  <c r="AC17" i="1"/>
  <c r="W17" i="1"/>
  <c r="AR17" i="1"/>
  <c r="BA17" i="1"/>
  <c r="T17" i="1"/>
  <c r="AU17" i="1"/>
  <c r="AO17" i="1"/>
  <c r="BD17" i="1"/>
  <c r="AL17" i="1"/>
  <c r="K41" i="1"/>
  <c r="Y14" i="1"/>
  <c r="AH16" i="1"/>
  <c r="Q32" i="1"/>
  <c r="AO14" i="1"/>
  <c r="AH15" i="1"/>
  <c r="AO35" i="1"/>
  <c r="V34" i="1"/>
  <c r="AH14" i="1"/>
  <c r="AF35" i="1"/>
  <c r="V33" i="1"/>
  <c r="AK35" i="1"/>
  <c r="BA35" i="1"/>
  <c r="AL28" i="1"/>
  <c r="V31" i="1"/>
  <c r="AK34" i="1"/>
  <c r="AL34" i="1"/>
  <c r="W28" i="1"/>
  <c r="V30" i="1"/>
  <c r="AK33" i="1"/>
  <c r="AT33" i="1"/>
  <c r="T34" i="1"/>
  <c r="AO28" i="1"/>
  <c r="AZ34" i="1"/>
  <c r="AK31" i="1"/>
  <c r="AT31" i="1"/>
  <c r="AU35" i="1"/>
  <c r="AX35" i="1"/>
  <c r="BD14" i="1"/>
  <c r="AI28" i="1"/>
  <c r="BC10" i="1"/>
  <c r="AK30" i="1"/>
  <c r="AT30" i="1"/>
  <c r="AF14" i="1"/>
  <c r="N28" i="1"/>
  <c r="AK29" i="1"/>
  <c r="AT29" i="1"/>
  <c r="BA15" i="1"/>
  <c r="AC34" i="1"/>
  <c r="AR14" i="1"/>
  <c r="AF33" i="1"/>
  <c r="N20" i="1"/>
  <c r="Z14" i="1"/>
  <c r="Z33" i="1"/>
  <c r="AF28" i="1"/>
  <c r="AB10" i="1"/>
  <c r="AR15" i="1"/>
  <c r="Q27" i="1"/>
  <c r="T33" i="1"/>
  <c r="Z28" i="1"/>
  <c r="AN10" i="1"/>
  <c r="AX34" i="1"/>
  <c r="AL14" i="1"/>
  <c r="AX14" i="1"/>
  <c r="T14" i="1"/>
  <c r="AF15" i="1"/>
  <c r="AR33" i="1"/>
  <c r="M10" i="1"/>
  <c r="N10" i="1" s="1"/>
  <c r="N38" i="1" s="1"/>
  <c r="BF38" i="1" s="1"/>
  <c r="P26" i="1"/>
  <c r="Q26" i="1" s="1"/>
  <c r="AE29" i="1"/>
  <c r="V35" i="1"/>
  <c r="W15" i="1"/>
  <c r="AC33" i="1"/>
  <c r="T13" i="1"/>
  <c r="V10" i="1"/>
  <c r="V14" i="1"/>
  <c r="AE10" i="1"/>
  <c r="AI34" i="1"/>
  <c r="AX15" i="1"/>
  <c r="AO13" i="1"/>
  <c r="AK10" i="1"/>
  <c r="Q24" i="1"/>
  <c r="V11" i="1"/>
  <c r="AE25" i="1"/>
  <c r="AK14" i="1"/>
  <c r="AR35" i="1"/>
  <c r="N35" i="1"/>
  <c r="AZ15" i="1"/>
  <c r="AC15" i="1"/>
  <c r="AL33" i="1"/>
  <c r="AR13" i="1"/>
  <c r="Q23" i="1"/>
  <c r="Y35" i="1"/>
  <c r="AE24" i="1"/>
  <c r="AK13" i="1"/>
  <c r="AW29" i="1"/>
  <c r="BC15" i="1"/>
  <c r="BD15" i="1"/>
  <c r="AF13" i="1"/>
  <c r="Q22" i="1"/>
  <c r="Y34" i="1"/>
  <c r="AE23" i="1"/>
  <c r="AN24" i="1"/>
  <c r="AW25" i="1"/>
  <c r="AL35" i="1"/>
  <c r="AI14" i="1"/>
  <c r="AL15" i="1"/>
  <c r="BD13" i="1"/>
  <c r="AL13" i="1"/>
  <c r="AU13" i="1"/>
  <c r="Y24" i="1"/>
  <c r="AN23" i="1"/>
  <c r="W14" i="1"/>
  <c r="N34" i="1"/>
  <c r="Z26" i="1"/>
  <c r="D32" i="3"/>
  <c r="C32" i="3" s="1"/>
  <c r="B50" i="3" s="1"/>
  <c r="C28" i="3"/>
  <c r="H62" i="2"/>
  <c r="M62" i="2"/>
  <c r="O62" i="2"/>
  <c r="J62" i="2"/>
  <c r="L62" i="2"/>
  <c r="P62" i="2"/>
  <c r="I62" i="2"/>
  <c r="N62" i="2"/>
  <c r="G62" i="2"/>
  <c r="V62" i="2" s="1"/>
  <c r="Q62" i="2"/>
  <c r="K62" i="2"/>
  <c r="P60" i="2"/>
  <c r="N60" i="2"/>
  <c r="G59" i="2"/>
  <c r="V59" i="2" s="1"/>
  <c r="B61" i="2"/>
  <c r="C61" i="2" s="1"/>
  <c r="P59" i="2"/>
  <c r="K59" i="2"/>
  <c r="K67" i="2" s="1"/>
  <c r="V67" i="2" s="1"/>
  <c r="Q59" i="2"/>
  <c r="Q67" i="2" s="1"/>
  <c r="M59" i="2"/>
  <c r="N59" i="2"/>
  <c r="N67" i="2" s="1"/>
  <c r="V25" i="2"/>
  <c r="H59" i="2"/>
  <c r="L59" i="2"/>
  <c r="L67" i="2" s="1"/>
  <c r="J59" i="2"/>
  <c r="AR25" i="1"/>
  <c r="Z25" i="1"/>
  <c r="AO25" i="1"/>
  <c r="AF25" i="1"/>
  <c r="AL25" i="1"/>
  <c r="AX25" i="1"/>
  <c r="AI25" i="1"/>
  <c r="BA25" i="1"/>
  <c r="AU25" i="1"/>
  <c r="Q25" i="1"/>
  <c r="AI19" i="1"/>
  <c r="Z19" i="1"/>
  <c r="AX19" i="1"/>
  <c r="AC19" i="1"/>
  <c r="W19" i="1"/>
  <c r="AL19" i="1"/>
  <c r="BD19" i="1"/>
  <c r="Q19" i="1"/>
  <c r="AC16" i="1"/>
  <c r="AR16" i="1"/>
  <c r="AL16" i="1"/>
  <c r="AF16" i="1"/>
  <c r="AO16" i="1"/>
  <c r="AI16" i="1"/>
  <c r="BD16" i="1"/>
  <c r="Z16" i="1"/>
  <c r="W16" i="1"/>
  <c r="AX16" i="1"/>
  <c r="BC16" i="1"/>
  <c r="Z31" i="1"/>
  <c r="E38" i="1"/>
  <c r="D11" i="2" s="1"/>
  <c r="AC29" i="1"/>
  <c r="BD12" i="1"/>
  <c r="AX29" i="1"/>
  <c r="AO31" i="1"/>
  <c r="Y15" i="1"/>
  <c r="AN18" i="1"/>
  <c r="AL29" i="1"/>
  <c r="T30" i="1"/>
  <c r="AN17" i="1"/>
  <c r="Y18" i="1"/>
  <c r="AC31" i="1"/>
  <c r="Y17" i="1"/>
  <c r="AF31" i="1"/>
  <c r="AL31" i="1"/>
  <c r="P18" i="1"/>
  <c r="Q18" i="1" s="1"/>
  <c r="AN16" i="1"/>
  <c r="BC33" i="1"/>
  <c r="AI11" i="1"/>
  <c r="AX32" i="1"/>
  <c r="AO11" i="1"/>
  <c r="Y16" i="1"/>
  <c r="AR31" i="1"/>
  <c r="AC12" i="1"/>
  <c r="BA30" i="1"/>
  <c r="N29" i="1"/>
  <c r="P17" i="1"/>
  <c r="Q17" i="1" s="1"/>
  <c r="AN15" i="1"/>
  <c r="W31" i="1"/>
  <c r="BD11" i="1"/>
  <c r="AI30" i="1"/>
  <c r="AR30" i="1"/>
  <c r="P16" i="1"/>
  <c r="Q16" i="1" s="1"/>
  <c r="AT17" i="1"/>
  <c r="N30" i="1"/>
  <c r="AZ17" i="1"/>
  <c r="AL11" i="1"/>
  <c r="AR29" i="1"/>
  <c r="AI31" i="1"/>
  <c r="P15" i="1"/>
  <c r="AT16" i="1"/>
  <c r="AU30" i="1"/>
  <c r="V18" i="1"/>
  <c r="AT15" i="1"/>
  <c r="AO30" i="1"/>
  <c r="AX31" i="1"/>
  <c r="V17" i="1"/>
  <c r="AE18" i="1"/>
  <c r="AT14" i="1"/>
  <c r="AR11" i="1"/>
  <c r="AO12" i="1"/>
  <c r="BD10" i="1"/>
  <c r="AX30" i="1"/>
  <c r="D38" i="1"/>
  <c r="V16" i="1"/>
  <c r="AE17" i="1"/>
  <c r="AW34" i="1"/>
  <c r="AC11" i="1"/>
  <c r="V15" i="1"/>
  <c r="AE16" i="1"/>
  <c r="AK18" i="1"/>
  <c r="AW33" i="1"/>
  <c r="N31" i="1"/>
  <c r="AR32" i="1"/>
  <c r="Z30" i="1"/>
  <c r="T32" i="1"/>
  <c r="N19" i="1"/>
  <c r="AE15" i="1"/>
  <c r="AK17" i="1"/>
  <c r="AW31" i="1"/>
  <c r="BD21" i="1"/>
  <c r="T11" i="1"/>
  <c r="AC27" i="1"/>
  <c r="AL12" i="1"/>
  <c r="W12" i="1"/>
  <c r="Z32" i="1"/>
  <c r="AI29" i="1"/>
  <c r="AT10" i="1"/>
  <c r="M18" i="1"/>
  <c r="N18" i="1" s="1"/>
  <c r="S31" i="1"/>
  <c r="AE14" i="1"/>
  <c r="AK16" i="1"/>
  <c r="AQ29" i="1"/>
  <c r="AW30" i="1"/>
  <c r="W29" i="1"/>
  <c r="M17" i="1"/>
  <c r="N17" i="1" s="1"/>
  <c r="AK15" i="1"/>
  <c r="AF11" i="1"/>
  <c r="AC30" i="1"/>
  <c r="AO32" i="1"/>
  <c r="BA32" i="1"/>
  <c r="M16" i="1"/>
  <c r="N16" i="1" s="1"/>
  <c r="BC25" i="1"/>
  <c r="AX11" i="1"/>
  <c r="W11" i="1"/>
  <c r="AL30" i="1"/>
  <c r="AC32" i="1"/>
  <c r="AL10" i="1"/>
  <c r="M15" i="1"/>
  <c r="N15" i="1" s="1"/>
  <c r="AU32" i="1"/>
  <c r="AI12" i="1"/>
  <c r="AL32" i="1"/>
  <c r="S10" i="1"/>
  <c r="M14" i="1"/>
  <c r="N14" i="1" s="1"/>
  <c r="Y33" i="1"/>
  <c r="AH31" i="1"/>
  <c r="AK11" i="1"/>
  <c r="W21" i="1"/>
  <c r="BA11" i="1"/>
  <c r="AU27" i="1"/>
  <c r="AF12" i="1"/>
  <c r="AI18" i="1"/>
  <c r="BD29" i="1"/>
  <c r="P35" i="1"/>
  <c r="Q35" i="1" s="1"/>
  <c r="Y31" i="1"/>
  <c r="AB18" i="1"/>
  <c r="AH30" i="1"/>
  <c r="AN35" i="1"/>
  <c r="AZ18" i="1"/>
  <c r="BA12" i="1"/>
  <c r="BD24" i="1"/>
  <c r="BD32" i="1"/>
  <c r="P34" i="1"/>
  <c r="Q34" i="1" s="1"/>
  <c r="Y30" i="1"/>
  <c r="AB17" i="1"/>
  <c r="AH29" i="1"/>
  <c r="AN34" i="1"/>
  <c r="N32" i="1"/>
  <c r="AU11" i="1"/>
  <c r="AR12" i="1"/>
  <c r="Z24" i="1"/>
  <c r="AI32" i="1"/>
  <c r="BA31" i="1"/>
  <c r="P33" i="1"/>
  <c r="Q33" i="1" s="1"/>
  <c r="S18" i="1"/>
  <c r="Y29" i="1"/>
  <c r="AB16" i="1"/>
  <c r="AN33" i="1"/>
  <c r="AQ18" i="1"/>
  <c r="T31" i="1"/>
  <c r="AL18" i="1"/>
  <c r="AO24" i="1"/>
  <c r="S17" i="1"/>
  <c r="Y25" i="1"/>
  <c r="AB15" i="1"/>
  <c r="AN31" i="1"/>
  <c r="AQ17" i="1"/>
  <c r="AW18" i="1"/>
  <c r="BA24" i="1"/>
  <c r="P10" i="1"/>
  <c r="AZ12" i="1"/>
  <c r="P31" i="1"/>
  <c r="Q31" i="1" s="1"/>
  <c r="S16" i="1"/>
  <c r="AB14" i="1"/>
  <c r="AN30" i="1"/>
  <c r="AQ16" i="1"/>
  <c r="AW17" i="1"/>
  <c r="BA29" i="1"/>
  <c r="T12" i="1"/>
  <c r="W18" i="1"/>
  <c r="W24" i="1"/>
  <c r="BA28" i="1"/>
  <c r="Y10" i="1"/>
  <c r="AZ14" i="1"/>
  <c r="P30" i="1"/>
  <c r="Q30" i="1" s="1"/>
  <c r="S15" i="1"/>
  <c r="AE35" i="1"/>
  <c r="AN29" i="1"/>
  <c r="AQ15" i="1"/>
  <c r="AT35" i="1"/>
  <c r="AW16" i="1"/>
  <c r="P29" i="1"/>
  <c r="Q29" i="1" s="1"/>
  <c r="S14" i="1"/>
  <c r="AE34" i="1"/>
  <c r="AH18" i="1"/>
  <c r="AQ14" i="1"/>
  <c r="BA22" i="1"/>
  <c r="AL22" i="1"/>
  <c r="AU22" i="1"/>
  <c r="AC22" i="1"/>
  <c r="AO22" i="1"/>
  <c r="W22" i="1"/>
  <c r="BD22" i="1"/>
  <c r="AX22" i="1"/>
  <c r="AR22" i="1"/>
  <c r="AF22" i="1"/>
  <c r="T22" i="1"/>
  <c r="Z22" i="1"/>
  <c r="AI22" i="1"/>
  <c r="O61" i="2"/>
  <c r="N61" i="2"/>
  <c r="H61" i="2"/>
  <c r="L61" i="2"/>
  <c r="G61" i="2"/>
  <c r="V61" i="2" s="1"/>
  <c r="J61" i="2"/>
  <c r="K61" i="2"/>
  <c r="AI20" i="1"/>
  <c r="W26" i="1"/>
  <c r="AO26" i="1"/>
  <c r="BD26" i="1"/>
  <c r="G60" i="2"/>
  <c r="V60" i="2" s="1"/>
  <c r="L60" i="2"/>
  <c r="I60" i="2"/>
  <c r="BA23" i="1"/>
  <c r="AX23" i="1"/>
  <c r="W23" i="1"/>
  <c r="N22" i="1"/>
  <c r="AL23" i="1"/>
  <c r="N23" i="1"/>
  <c r="AC25" i="1"/>
  <c r="BD25" i="1"/>
  <c r="M60" i="2"/>
  <c r="AI26" i="1"/>
  <c r="AI23" i="1"/>
  <c r="K60" i="2"/>
  <c r="AF26" i="1"/>
  <c r="AU20" i="1"/>
  <c r="AX20" i="1"/>
  <c r="T20" i="1"/>
  <c r="AR20" i="1"/>
  <c r="W20" i="1"/>
  <c r="BD18" i="1"/>
  <c r="AL20" i="1"/>
  <c r="AC26" i="1"/>
  <c r="AX26" i="1"/>
  <c r="BD20" i="1"/>
  <c r="J60" i="2"/>
  <c r="O60" i="2"/>
  <c r="Q20" i="1"/>
  <c r="Z20" i="1"/>
  <c r="AF23" i="1"/>
  <c r="BC13" i="1"/>
  <c r="AT13" i="1"/>
  <c r="AN13" i="1"/>
  <c r="Y13" i="1"/>
  <c r="AW13" i="1"/>
  <c r="AQ13" i="1"/>
  <c r="AB13" i="1"/>
  <c r="M13" i="1"/>
  <c r="N13" i="1" s="1"/>
  <c r="AE13" i="1"/>
  <c r="AZ13" i="1"/>
  <c r="P13" i="1"/>
  <c r="Q13" i="1" s="1"/>
  <c r="AH13" i="1"/>
  <c r="S13" i="1"/>
  <c r="AL26" i="1"/>
  <c r="BD35" i="1"/>
  <c r="AI35" i="1"/>
  <c r="Z35" i="1"/>
  <c r="AT12" i="1"/>
  <c r="AN12" i="1"/>
  <c r="Y12" i="1"/>
  <c r="AW12" i="1"/>
  <c r="AQ12" i="1"/>
  <c r="AB12" i="1"/>
  <c r="M12" i="1"/>
  <c r="N12" i="1" s="1"/>
  <c r="AE12" i="1"/>
  <c r="P12" i="1"/>
  <c r="Q12" i="1" s="1"/>
  <c r="AH12" i="1"/>
  <c r="S12" i="1"/>
  <c r="AK12" i="1"/>
  <c r="V12" i="1"/>
  <c r="AF34" i="1"/>
  <c r="AO34" i="1"/>
  <c r="AR34" i="1"/>
  <c r="BD34" i="1"/>
  <c r="Q15" i="1"/>
  <c r="AO15" i="1"/>
  <c r="AI15" i="1"/>
  <c r="AT11" i="1"/>
  <c r="AN11" i="1"/>
  <c r="Y11" i="1"/>
  <c r="AW11" i="1"/>
  <c r="AQ11" i="1"/>
  <c r="AB11" i="1"/>
  <c r="M11" i="1"/>
  <c r="AE11" i="1"/>
  <c r="P11" i="1"/>
  <c r="AH11" i="1"/>
  <c r="S11" i="1"/>
  <c r="AZ11" i="1"/>
  <c r="AO23" i="1"/>
  <c r="AU23" i="1"/>
  <c r="AC14" i="1"/>
  <c r="BA14" i="1"/>
  <c r="AO20" i="1"/>
  <c r="AR23" i="1"/>
  <c r="T23" i="1"/>
  <c r="BA33" i="1"/>
  <c r="W33" i="1"/>
  <c r="AO33" i="1"/>
  <c r="AI33" i="1"/>
  <c r="AU33" i="1"/>
  <c r="Z21" i="1"/>
  <c r="BA20" i="1"/>
  <c r="W34" i="1"/>
  <c r="W25" i="1"/>
  <c r="AF10" i="1"/>
  <c r="Q10" i="1"/>
  <c r="Q38" i="1" s="1"/>
  <c r="AR26" i="1"/>
  <c r="AE28" i="1"/>
  <c r="P28" i="1"/>
  <c r="Q28" i="1" s="1"/>
  <c r="AH28" i="1"/>
  <c r="S28" i="1"/>
  <c r="AK28" i="1"/>
  <c r="V28" i="1"/>
  <c r="AZ28" i="1"/>
  <c r="AT28" i="1"/>
  <c r="AN28" i="1"/>
  <c r="Y28" i="1"/>
  <c r="AW28" i="1"/>
  <c r="AQ28" i="1"/>
  <c r="G63" i="2"/>
  <c r="V63" i="2" s="1"/>
  <c r="AF21" i="1"/>
  <c r="N25" i="1"/>
  <c r="T27" i="1"/>
  <c r="AX18" i="1"/>
  <c r="AF32" i="1"/>
  <c r="W32" i="1"/>
  <c r="AU12" i="1"/>
  <c r="AX12" i="1"/>
  <c r="AO21" i="1"/>
  <c r="AR27" i="1"/>
  <c r="AU31" i="1"/>
  <c r="AH26" i="1"/>
  <c r="S26" i="1"/>
  <c r="AK26" i="1"/>
  <c r="V26" i="1"/>
  <c r="AT26" i="1"/>
  <c r="AN26" i="1"/>
  <c r="Y26" i="1"/>
  <c r="AZ26" i="1"/>
  <c r="AW26" i="1"/>
  <c r="AQ26" i="1"/>
  <c r="AB26" i="1"/>
  <c r="M26" i="1"/>
  <c r="N26" i="1" s="1"/>
  <c r="BC26" i="1"/>
  <c r="Q60" i="2"/>
  <c r="T26" i="1"/>
  <c r="AF30" i="1"/>
  <c r="W30" i="1"/>
  <c r="AR10" i="1"/>
  <c r="W10" i="1"/>
  <c r="AC10" i="1"/>
  <c r="BA10" i="1"/>
  <c r="AI10" i="1"/>
  <c r="AO10" i="1"/>
  <c r="Z10" i="1"/>
  <c r="T10" i="1"/>
  <c r="H60" i="2"/>
  <c r="AC20" i="1"/>
  <c r="AR18" i="1"/>
  <c r="T25" i="1"/>
  <c r="BA26" i="1"/>
  <c r="AU10" i="1"/>
  <c r="AX33" i="1"/>
  <c r="AR28" i="1"/>
  <c r="AU28" i="1"/>
  <c r="T28" i="1"/>
  <c r="AC28" i="1"/>
  <c r="BD28" i="1"/>
  <c r="AO27" i="1"/>
  <c r="AZ25" i="1"/>
  <c r="AZ23" i="1"/>
  <c r="BC22" i="1"/>
  <c r="AU16" i="1"/>
  <c r="AR19" i="1"/>
  <c r="AT25" i="1"/>
  <c r="BC34" i="1"/>
  <c r="BC18" i="1"/>
  <c r="W13" i="1"/>
  <c r="T19" i="1"/>
  <c r="V24" i="1"/>
  <c r="AK24" i="1"/>
  <c r="AT18" i="1"/>
  <c r="Z13" i="1"/>
  <c r="AK23" i="1"/>
  <c r="AI13" i="1"/>
  <c r="AF19" i="1"/>
  <c r="AO19" i="1"/>
  <c r="AI17" i="1"/>
  <c r="S25" i="1"/>
  <c r="AH25" i="1"/>
  <c r="BA16" i="1"/>
  <c r="S24" i="1"/>
  <c r="AH24" i="1"/>
  <c r="T16" i="1"/>
  <c r="AU29" i="1"/>
  <c r="AX13" i="1"/>
  <c r="AF17" i="1"/>
  <c r="AU19" i="1"/>
  <c r="BA19" i="1"/>
  <c r="AL38" i="1" l="1"/>
  <c r="P61" i="2"/>
  <c r="I61" i="2"/>
  <c r="Q61" i="2"/>
  <c r="M61" i="2"/>
  <c r="N39" i="1"/>
  <c r="E39" i="1" s="1"/>
  <c r="BF39" i="1" s="1"/>
  <c r="E11" i="2"/>
  <c r="E36" i="2" s="1"/>
  <c r="BC41" i="1"/>
  <c r="BC42" i="1" s="1"/>
  <c r="BD38" i="1"/>
  <c r="T11" i="2"/>
  <c r="T36" i="2" s="1"/>
  <c r="BD39" i="1"/>
  <c r="Q11" i="1"/>
  <c r="P41" i="1"/>
  <c r="P42" i="1" s="1"/>
  <c r="BA38" i="1"/>
  <c r="AE41" i="1"/>
  <c r="W38" i="1"/>
  <c r="V41" i="1"/>
  <c r="V42" i="1" s="1"/>
  <c r="M41" i="1"/>
  <c r="N11" i="1"/>
  <c r="AK41" i="1"/>
  <c r="AK42" i="1" s="1"/>
  <c r="AC38" i="1"/>
  <c r="AZ41" i="1"/>
  <c r="AZ42" i="1" s="1"/>
  <c r="AB41" i="1"/>
  <c r="AB42" i="1" s="1"/>
  <c r="AQ41" i="1"/>
  <c r="AW41" i="1"/>
  <c r="M11" i="2"/>
  <c r="AL39" i="1"/>
  <c r="M12" i="2" s="1"/>
  <c r="AX38" i="1"/>
  <c r="F11" i="2"/>
  <c r="F36" i="2" s="1"/>
  <c r="Q39" i="1"/>
  <c r="F12" i="2" s="1"/>
  <c r="S41" i="1"/>
  <c r="S42" i="1" s="1"/>
  <c r="AU38" i="1"/>
  <c r="T38" i="1"/>
  <c r="AH41" i="1"/>
  <c r="Y41" i="1"/>
  <c r="Y42" i="1" s="1"/>
  <c r="AR38" i="1"/>
  <c r="Z38" i="1"/>
  <c r="AN41" i="1"/>
  <c r="AI38" i="1"/>
  <c r="AF38" i="1"/>
  <c r="AO38" i="1"/>
  <c r="AT41" i="1"/>
  <c r="AT42" i="1" s="1"/>
  <c r="D36" i="2"/>
  <c r="E12" i="2" l="1"/>
  <c r="AE42" i="1"/>
  <c r="K66" i="2"/>
  <c r="K68" i="2" s="1"/>
  <c r="K69" i="2" s="1"/>
  <c r="K70" i="2" s="1"/>
  <c r="AF39" i="1"/>
  <c r="K12" i="2" s="1"/>
  <c r="K11" i="2"/>
  <c r="K36" i="2" s="1"/>
  <c r="N44" i="2"/>
  <c r="O44" i="2"/>
  <c r="H44" i="2"/>
  <c r="P44" i="2"/>
  <c r="M44" i="2"/>
  <c r="L44" i="2"/>
  <c r="I44" i="2"/>
  <c r="Q44" i="2"/>
  <c r="K44" i="2"/>
  <c r="G44" i="2"/>
  <c r="F44" i="2" s="1"/>
  <c r="T44" i="2"/>
  <c r="J44" i="2"/>
  <c r="S44" i="2"/>
  <c r="J11" i="2"/>
  <c r="AC39" i="1"/>
  <c r="J12" i="2" s="1"/>
  <c r="BF41" i="1"/>
  <c r="M42" i="1"/>
  <c r="AI39" i="1"/>
  <c r="L12" i="2" s="1"/>
  <c r="L11" i="2"/>
  <c r="L36" i="2" s="1"/>
  <c r="AX39" i="1"/>
  <c r="Q12" i="2" s="1"/>
  <c r="Q11" i="2"/>
  <c r="Q36" i="2" s="1"/>
  <c r="N66" i="2"/>
  <c r="N68" i="2" s="1"/>
  <c r="N69" i="2" s="1"/>
  <c r="N70" i="2" s="1"/>
  <c r="AN42" i="1"/>
  <c r="H11" i="2"/>
  <c r="W39" i="1"/>
  <c r="H12" i="2" s="1"/>
  <c r="I11" i="2"/>
  <c r="Z39" i="1"/>
  <c r="I12" i="2" s="1"/>
  <c r="O11" i="2"/>
  <c r="AR39" i="1"/>
  <c r="O12" i="2" s="1"/>
  <c r="M36" i="2"/>
  <c r="O66" i="2"/>
  <c r="O68" i="2" s="1"/>
  <c r="O69" i="2" s="1"/>
  <c r="O70" i="2" s="1"/>
  <c r="AQ42" i="1"/>
  <c r="T42" i="2"/>
  <c r="S11" i="2"/>
  <c r="BA39" i="1"/>
  <c r="S12" i="2" s="1"/>
  <c r="V12" i="2" s="1"/>
  <c r="L66" i="2"/>
  <c r="L68" i="2" s="1"/>
  <c r="L69" i="2" s="1"/>
  <c r="L70" i="2" s="1"/>
  <c r="AH42" i="1"/>
  <c r="Q66" i="2"/>
  <c r="Q68" i="2" s="1"/>
  <c r="Q69" i="2" s="1"/>
  <c r="Q70" i="2" s="1"/>
  <c r="AW42" i="1"/>
  <c r="T39" i="1"/>
  <c r="G12" i="2" s="1"/>
  <c r="G11" i="2"/>
  <c r="P11" i="2"/>
  <c r="AU39" i="1"/>
  <c r="P12" i="2" s="1"/>
  <c r="AO39" i="1"/>
  <c r="N12" i="2" s="1"/>
  <c r="N11" i="2"/>
  <c r="J36" i="2" l="1"/>
  <c r="N36" i="2"/>
  <c r="S36" i="2"/>
  <c r="V11" i="2"/>
  <c r="R12" i="2"/>
  <c r="N42" i="2"/>
  <c r="L42" i="2"/>
  <c r="J42" i="2"/>
  <c r="M42" i="2"/>
  <c r="R11" i="2"/>
  <c r="R36" i="2" s="1"/>
  <c r="G36" i="2"/>
  <c r="O36" i="2"/>
  <c r="V44" i="2"/>
  <c r="Q42" i="2"/>
  <c r="K42" i="2"/>
  <c r="I36" i="2"/>
  <c r="K42" i="1"/>
  <c r="BF42" i="1" s="1"/>
  <c r="H36" i="2"/>
  <c r="P36" i="2"/>
  <c r="P42" i="2" l="1"/>
  <c r="I42" i="2"/>
  <c r="O42" i="2"/>
  <c r="G42" i="2"/>
  <c r="H42" i="2"/>
  <c r="S42" i="2"/>
  <c r="V36" i="2"/>
  <c r="O41" i="2" l="1"/>
  <c r="O47" i="2" s="1"/>
  <c r="Q41" i="2"/>
  <c r="Q47" i="2" s="1"/>
  <c r="S41" i="2"/>
  <c r="N41" i="2"/>
  <c r="N47" i="2" s="1"/>
  <c r="G41" i="2"/>
  <c r="T41" i="2"/>
  <c r="T47" i="2" s="1"/>
  <c r="T49" i="2" s="1"/>
  <c r="L41" i="2"/>
  <c r="L47" i="2" s="1"/>
  <c r="K41" i="2"/>
  <c r="K47" i="2" s="1"/>
  <c r="I41" i="2"/>
  <c r="I47" i="2" s="1"/>
  <c r="J41" i="2"/>
  <c r="J47" i="2" s="1"/>
  <c r="H41" i="2"/>
  <c r="H47" i="2" s="1"/>
  <c r="P41" i="2"/>
  <c r="P47" i="2" s="1"/>
  <c r="M41" i="2"/>
  <c r="M47" i="2" s="1"/>
  <c r="E41" i="2" l="1"/>
  <c r="G47" i="2"/>
  <c r="J53" i="2"/>
  <c r="G22" i="3" s="1"/>
  <c r="J49" i="2"/>
  <c r="J55" i="2" s="1"/>
  <c r="G16" i="3" s="1"/>
  <c r="G18" i="3" s="1"/>
  <c r="G38" i="3" s="1"/>
  <c r="G40" i="3" s="1"/>
  <c r="Q49" i="2"/>
  <c r="Q55" i="2" s="1"/>
  <c r="Q53" i="2"/>
  <c r="O53" i="2"/>
  <c r="L22" i="3" s="1"/>
  <c r="O49" i="2"/>
  <c r="O55" i="2" s="1"/>
  <c r="L16" i="3" s="1"/>
  <c r="L18" i="3" s="1"/>
  <c r="L38" i="3" s="1"/>
  <c r="L40" i="3" s="1"/>
  <c r="M49" i="2"/>
  <c r="M55" i="2" s="1"/>
  <c r="J16" i="3" s="1"/>
  <c r="J18" i="3" s="1"/>
  <c r="J38" i="3" s="1"/>
  <c r="J40" i="3" s="1"/>
  <c r="M53" i="2"/>
  <c r="J22" i="3" s="1"/>
  <c r="I53" i="2"/>
  <c r="F22" i="3" s="1"/>
  <c r="I49" i="2"/>
  <c r="I55" i="2" s="1"/>
  <c r="F16" i="3" s="1"/>
  <c r="F18" i="3" s="1"/>
  <c r="F38" i="3" s="1"/>
  <c r="F40" i="3" s="1"/>
  <c r="N49" i="2"/>
  <c r="N55" i="2" s="1"/>
  <c r="K16" i="3" s="1"/>
  <c r="K18" i="3" s="1"/>
  <c r="K38" i="3" s="1"/>
  <c r="K40" i="3" s="1"/>
  <c r="N53" i="2"/>
  <c r="K22" i="3" s="1"/>
  <c r="V41" i="2"/>
  <c r="S47" i="2"/>
  <c r="K53" i="2"/>
  <c r="H22" i="3" s="1"/>
  <c r="K49" i="2"/>
  <c r="K55" i="2" s="1"/>
  <c r="H16" i="3" s="1"/>
  <c r="H18" i="3" s="1"/>
  <c r="H38" i="3" s="1"/>
  <c r="H40" i="3" s="1"/>
  <c r="L49" i="2"/>
  <c r="L55" i="2" s="1"/>
  <c r="I16" i="3" s="1"/>
  <c r="I18" i="3" s="1"/>
  <c r="I38" i="3" s="1"/>
  <c r="I40" i="3" s="1"/>
  <c r="L53" i="2"/>
  <c r="I22" i="3" s="1"/>
  <c r="P49" i="2"/>
  <c r="P55" i="2" s="1"/>
  <c r="P53" i="2"/>
  <c r="H53" i="2"/>
  <c r="E22" i="3" s="1"/>
  <c r="H49" i="2"/>
  <c r="H55" i="2" s="1"/>
  <c r="E16" i="3" s="1"/>
  <c r="E18" i="3" s="1"/>
  <c r="E38" i="3" s="1"/>
  <c r="E40" i="3" s="1"/>
  <c r="G49" i="2" l="1"/>
  <c r="G55" i="2" s="1"/>
  <c r="D16" i="3" s="1"/>
  <c r="G53" i="2"/>
  <c r="D22" i="3" s="1"/>
  <c r="S49" i="2"/>
  <c r="V47" i="2"/>
  <c r="V49" i="2" l="1"/>
  <c r="C16" i="3"/>
  <c r="D18" i="3"/>
  <c r="D38" i="3" l="1"/>
  <c r="C18" i="3"/>
  <c r="D40" i="3" l="1"/>
  <c r="C38" i="3"/>
  <c r="B51" i="3" s="1"/>
</calcChain>
</file>

<file path=xl/sharedStrings.xml><?xml version="1.0" encoding="utf-8"?>
<sst xmlns="http://schemas.openxmlformats.org/spreadsheetml/2006/main" count="361" uniqueCount="211">
  <si>
    <t>% Increased by:</t>
  </si>
  <si>
    <t>(Service Reference)</t>
  </si>
  <si>
    <t>(1)</t>
  </si>
  <si>
    <t>(2)</t>
  </si>
  <si>
    <t>(3)</t>
  </si>
  <si>
    <t>(4)</t>
  </si>
  <si>
    <t>(5)</t>
  </si>
  <si>
    <t>(6)</t>
  </si>
  <si>
    <t>(7)</t>
  </si>
  <si>
    <t>(8)</t>
  </si>
  <si>
    <t>(9)</t>
  </si>
  <si>
    <t>(10)</t>
  </si>
  <si>
    <t>(11)</t>
  </si>
  <si>
    <t>(28)</t>
  </si>
  <si>
    <t>(29)</t>
  </si>
  <si>
    <t>Management &amp; General Cost Pool</t>
  </si>
  <si>
    <t>Facilities &amp; Maintenance Cost Pool</t>
  </si>
  <si>
    <t>Caregiver Training/Support</t>
  </si>
  <si>
    <t>Counseling (Mental Health/Screening)</t>
  </si>
  <si>
    <t>Education/Training</t>
  </si>
  <si>
    <t>Other</t>
  </si>
  <si>
    <t>Outreach</t>
  </si>
  <si>
    <t>Fundraising &amp; Unallowable Activities</t>
  </si>
  <si>
    <t>STAFF</t>
  </si>
  <si>
    <t>POSITION DESCRIPTION</t>
  </si>
  <si>
    <t>CURRENT WAGES</t>
  </si>
  <si>
    <t>PROPOSED INCREASE</t>
  </si>
  <si>
    <t>PROPOSED BUDGET</t>
  </si>
  <si>
    <t>GROSS AVAILABLE HOURS</t>
  </si>
  <si>
    <t>HOLIDAY HOURS</t>
  </si>
  <si>
    <t>SICK LEAVE</t>
  </si>
  <si>
    <t>ANNUAL LEAVE</t>
  </si>
  <si>
    <t>OTHER NON-BILLABLE TIME</t>
  </si>
  <si>
    <t>NET AVAILABLE HOURS</t>
  </si>
  <si>
    <t>% OF TIME</t>
  </si>
  <si>
    <t>HR/UNIT</t>
  </si>
  <si>
    <t>WAGE COST</t>
  </si>
  <si>
    <t>%'age Check Total</t>
  </si>
  <si>
    <t>Employee Name</t>
  </si>
  <si>
    <t>TOTAL WAGES</t>
  </si>
  <si>
    <t>PERCENTAGE  OF WAGES</t>
  </si>
  <si>
    <t>TOTAL HOURS</t>
  </si>
  <si>
    <t>PERCENTAGE  OF HOURS</t>
  </si>
  <si>
    <t>LINE ITEM EXPENSES</t>
  </si>
  <si>
    <t>Prior Year Historical Costs</t>
  </si>
  <si>
    <t>Proposed Increase/ Decrease</t>
  </si>
  <si>
    <t>Proposed Budget Totals</t>
  </si>
  <si>
    <t>Total Program Costs</t>
  </si>
  <si>
    <t>Check for Total  Costs</t>
  </si>
  <si>
    <t>Wages</t>
  </si>
  <si>
    <t>Fringe</t>
  </si>
  <si>
    <t>Printing &amp; Supplies</t>
  </si>
  <si>
    <t>Advertising</t>
  </si>
  <si>
    <t>Insurance</t>
  </si>
  <si>
    <t>Maintenance &amp; Repair</t>
  </si>
  <si>
    <t>Equipment</t>
  </si>
  <si>
    <t>Program Supplies</t>
  </si>
  <si>
    <t>Depreciation</t>
  </si>
  <si>
    <t>Food &amp; Food Supplies</t>
  </si>
  <si>
    <t>TOTAL ALLOWABLE COSTS</t>
  </si>
  <si>
    <t>Service Subcontract Adjustment</t>
  </si>
  <si>
    <t>Reallocate Management &amp; General Costs</t>
  </si>
  <si>
    <t>Total Modified Direct Costs</t>
  </si>
  <si>
    <t xml:space="preserve">Reallocate Facilities &amp; Maintenance (Space) costs  </t>
  </si>
  <si>
    <t>Square Footage Occupied</t>
  </si>
  <si>
    <t>TOTAL COSTS BY SERVICE</t>
  </si>
  <si>
    <t>Budgeted In-Kind Valuation</t>
  </si>
  <si>
    <t>Number of Billing Units  (estimated)</t>
  </si>
  <si>
    <t>n/a</t>
  </si>
  <si>
    <t>UNIT COST (Actual Cost)</t>
  </si>
  <si>
    <t>UNIT RATE (Actual Cost LESS In-Kind Support)</t>
  </si>
  <si>
    <t>ORIGINAL DATE:</t>
  </si>
  <si>
    <t>REVISED DATE:</t>
  </si>
  <si>
    <t>REVISION NUMBER:</t>
  </si>
  <si>
    <t>DESCRIPTION</t>
  </si>
  <si>
    <t>TOTAL SERVICES</t>
  </si>
  <si>
    <t>1. Total Budgeted  Cash Costs</t>
  </si>
  <si>
    <t>1. (a)  Add Inkind Cost</t>
  </si>
  <si>
    <t>1. (b)  Total Budgeted Costs</t>
  </si>
  <si>
    <t>2. Total Budgeted Units</t>
  </si>
  <si>
    <t>4. Less Cash Match</t>
  </si>
  <si>
    <t>5. Less Inkind Match</t>
  </si>
  <si>
    <t xml:space="preserve">     Sub-Total Match:</t>
  </si>
  <si>
    <t>9.   Adjusted Budgeted Costs</t>
  </si>
  <si>
    <t>Counseling (Gereontological)</t>
  </si>
  <si>
    <t>Travel</t>
  </si>
  <si>
    <t>Communications &amp; Postage</t>
  </si>
  <si>
    <t>Utilities</t>
  </si>
  <si>
    <t>Space Costs</t>
  </si>
  <si>
    <t>2.(a)  Total Cost Per Unit of Service</t>
  </si>
  <si>
    <t>Total Costs Less In-Kind by Service</t>
  </si>
  <si>
    <t>Position Description</t>
  </si>
  <si>
    <t>(62)</t>
  </si>
  <si>
    <t>(63)</t>
  </si>
  <si>
    <r>
      <t xml:space="preserve">11. Estimated Number of </t>
    </r>
    <r>
      <rPr>
        <b/>
        <sz val="10"/>
        <rFont val="Arial"/>
        <family val="2"/>
      </rPr>
      <t>UNDUPLICATED</t>
    </r>
    <r>
      <rPr>
        <sz val="10"/>
        <rFont val="Arial"/>
        <family val="2"/>
      </rPr>
      <t xml:space="preserve"> Clients </t>
    </r>
  </si>
  <si>
    <t xml:space="preserve">It is highly recommended that this workbook be saved to disk before you begin to prepare your budget worksheets. </t>
  </si>
  <si>
    <t>THE WORKSHEETS</t>
  </si>
  <si>
    <t>a.</t>
  </si>
  <si>
    <t>b.</t>
  </si>
  <si>
    <t>c.</t>
  </si>
  <si>
    <t>d</t>
  </si>
  <si>
    <t>Unused rows may be hidden.</t>
  </si>
  <si>
    <t>e.</t>
  </si>
  <si>
    <t>f.</t>
  </si>
  <si>
    <t>d.</t>
  </si>
  <si>
    <t xml:space="preserve">f. </t>
  </si>
  <si>
    <t>g.</t>
  </si>
  <si>
    <t>h.</t>
  </si>
  <si>
    <t>i.</t>
  </si>
  <si>
    <t>1.</t>
  </si>
  <si>
    <t>2.</t>
  </si>
  <si>
    <t>3</t>
  </si>
  <si>
    <t>4.</t>
  </si>
  <si>
    <t>I.</t>
  </si>
  <si>
    <t>II.</t>
  </si>
  <si>
    <t>III.</t>
  </si>
  <si>
    <t>IV.</t>
  </si>
  <si>
    <t>V.</t>
  </si>
  <si>
    <t>CONTRACT MODULE WORKSHEET INSTRUCTIONS</t>
  </si>
  <si>
    <t>10. Adjusted Cost Per Unit of Service</t>
  </si>
  <si>
    <t>Professional Fees/Legal/Audit</t>
  </si>
  <si>
    <r>
      <t>FORMULAS/LINKS:</t>
    </r>
    <r>
      <rPr>
        <sz val="10"/>
        <rFont val="Arial"/>
        <family val="2"/>
      </rPr>
      <t xml:space="preserve">  </t>
    </r>
    <r>
      <rPr>
        <u/>
        <sz val="10"/>
        <rFont val="Arial"/>
        <family val="2"/>
      </rPr>
      <t>Please do not write over formulas or links.</t>
    </r>
    <r>
      <rPr>
        <sz val="10"/>
        <rFont val="Arial"/>
        <family val="2"/>
      </rPr>
      <t xml:space="preserve">  If a formula or link result must be adjusted, add or subtract an amount in the formula or linked cell.  Cells in blue require input.</t>
    </r>
  </si>
  <si>
    <t>The Fringes: Enter the total of all fringe benefits in Column B, Line 9. The fringe expense for each service automatically calculates, based on the % of total wages.  If benefits are to be directly charged to each service, add or subtract an amount from the formula in each cell.  Do not write over the formulas.</t>
  </si>
  <si>
    <t>The Wages Row (Line 8) is linked to the Personnel Allocations Worksheet.  As information is entered into the Personnel Allocations Worksheet, the Unit Cost Worksheet automatically updates.  The wage cost information is calculated on the gross wages.</t>
  </si>
  <si>
    <t xml:space="preserve">Sub-contractors #2 </t>
  </si>
  <si>
    <t xml:space="preserve">Sub-contractors #3 </t>
  </si>
  <si>
    <t xml:space="preserve">Sub-contractors #4 </t>
  </si>
  <si>
    <t xml:space="preserve">Sub-contractors #5 </t>
  </si>
  <si>
    <r>
      <t>Comments:</t>
    </r>
    <r>
      <rPr>
        <b/>
        <sz val="10"/>
        <rFont val="Arial"/>
        <family val="2"/>
      </rPr>
      <t xml:space="preserve"> </t>
    </r>
    <r>
      <rPr>
        <sz val="10"/>
        <rFont val="Arial"/>
        <family val="2"/>
      </rPr>
      <t>On a separate page, please submit documentation describing unusual circumstances or documentation which helps to clarify budget information as shown on the worksheets.</t>
    </r>
  </si>
  <si>
    <r>
      <t xml:space="preserve">PERSONNEL ALLOCATIONS WORKSHEET: </t>
    </r>
    <r>
      <rPr>
        <sz val="10"/>
        <rFont val="Arial"/>
        <family val="2"/>
      </rPr>
      <t xml:space="preserve"> The Per</t>
    </r>
    <r>
      <rPr>
        <sz val="10"/>
        <rFont val="Arial"/>
        <family val="2"/>
      </rPr>
      <t>sonnel Allocations worksheet is the second worksheet in this workbook (after these instructions).  The personnel allocations worksheet must include all agency staff.</t>
    </r>
  </si>
  <si>
    <t>Hide any service columns that do not apply to your agency.  Do not delete the Non-DOEA, Fundraising or Unallowable Cost Columns.  These columns must be shown on the report when submitted.</t>
  </si>
  <si>
    <r>
      <t>UNIT COST WORKSHEET:</t>
    </r>
    <r>
      <rPr>
        <sz val="10"/>
        <rFont val="Arial"/>
        <family val="2"/>
      </rPr>
      <t xml:space="preserve">  The Unit Cost Worksheet is located after the Personnel Allocations Worksheet.  Please report all expenses (costs) for the related column r</t>
    </r>
    <r>
      <rPr>
        <u/>
        <sz val="10"/>
        <rFont val="Arial"/>
        <family val="2"/>
      </rPr>
      <t>egardless</t>
    </r>
    <r>
      <rPr>
        <sz val="10"/>
        <rFont val="Arial"/>
        <family val="2"/>
      </rPr>
      <t xml:space="preserve"> of funding source for each line item.  Budgeted expenditures that can be directly identified with one or more services should be manually allocated to those services.  Budgeted expenditures that apply to all services should be allocated to the "Management &amp; General Cost Pool" or the "Facilities &amp; Maintenance Cost Pool."</t>
    </r>
  </si>
  <si>
    <t>7.  Less Program Income</t>
  </si>
  <si>
    <t xml:space="preserve"> 3. Less NSIP</t>
  </si>
  <si>
    <t>Insert the agency name and the date on the lines indicated at the upper left hand side of the worksheet.</t>
  </si>
  <si>
    <r>
      <t>Printing:</t>
    </r>
    <r>
      <rPr>
        <sz val="10"/>
        <rFont val="Arial"/>
        <family val="2"/>
      </rPr>
      <t xml:space="preserve">  The Personnel Worksheet is set up to run in the landscape mode on legal paper.  If needed, the print setup can be changed.</t>
    </r>
  </si>
  <si>
    <t xml:space="preserve"> </t>
  </si>
  <si>
    <t>Service Subcontract Allowance (input subcont. amount if &lt;$25,000 or up to $25,000/per contract)</t>
  </si>
  <si>
    <t>In-Kind Space</t>
  </si>
  <si>
    <t>In-Kind Supplies</t>
  </si>
  <si>
    <t>In-Kind Volunteers</t>
  </si>
  <si>
    <t>ADDITIONAL SUBCONTRACTOR INFORMATION</t>
  </si>
  <si>
    <t>Contract</t>
  </si>
  <si>
    <t>Unit Cost</t>
  </si>
  <si>
    <t>Ttl Units</t>
  </si>
  <si>
    <t>Subcontr Units</t>
  </si>
  <si>
    <t xml:space="preserve">Sub-contractors #1: </t>
  </si>
  <si>
    <t>Sub-contractors #2:</t>
  </si>
  <si>
    <t>Sub-contractors #3:</t>
  </si>
  <si>
    <t>Sub-contractors #4:</t>
  </si>
  <si>
    <t>Sub-contractors #5:</t>
  </si>
  <si>
    <t>TOTAL UNIT ANALYSIS INFORMATION</t>
  </si>
  <si>
    <t>Units from Personnel Alloc. Worksheet (Direct Staff)</t>
  </si>
  <si>
    <t>Subcontract Units</t>
  </si>
  <si>
    <t>Direct Staff Units plus Subcontract Units</t>
  </si>
  <si>
    <t>Checkpoint for Estimated Billing Units</t>
  </si>
  <si>
    <t>DIF %</t>
  </si>
  <si>
    <t>N/A</t>
  </si>
  <si>
    <t>LESS IN-KIND SUPPORT per unit</t>
  </si>
  <si>
    <r>
      <t>SERVICE DESCRIPTION REFERENCE LIST</t>
    </r>
    <r>
      <rPr>
        <sz val="10"/>
        <rFont val="Arial"/>
        <family val="2"/>
      </rPr>
      <t xml:space="preserve">:  The last page of this workbook contains a list of the service reference numbers and the assigned description.  </t>
    </r>
    <r>
      <rPr>
        <b/>
        <u/>
        <sz val="10"/>
        <rFont val="Arial"/>
        <family val="2"/>
      </rPr>
      <t/>
    </r>
  </si>
  <si>
    <t>Insert the personnel information beginning on row 10.  Use one line for each employee.  Include the proposed gross wages and net available hours calculations for each employee.  Volunteers can be shown with "0" wages and net available hours.  For each position, manually insert the percentage of time allocated to one or more of the services (the allocations must be based on recent time studies or other accurate and verifiable documentation).  The worksheet will calculate the amount of time and wages allocated to each service.</t>
  </si>
  <si>
    <r>
      <t>To Insert more rows for personnel:</t>
    </r>
    <r>
      <rPr>
        <sz val="10"/>
        <rFont val="Arial"/>
        <family val="2"/>
      </rPr>
      <t xml:space="preserve">  You may insert rows into the Personnel Sheet.  When inserting rows to incorporate additional staff positions you can copy the formula down from the row above.</t>
    </r>
  </si>
  <si>
    <r>
      <t>PLEASE !!!!</t>
    </r>
    <r>
      <rPr>
        <b/>
        <sz val="10"/>
        <rFont val="Arial"/>
        <family val="2"/>
      </rPr>
      <t xml:space="preserve"> </t>
    </r>
    <r>
      <rPr>
        <sz val="10"/>
        <rFont val="Arial"/>
        <family val="2"/>
      </rPr>
      <t>DO NOT DELETE A COLUMN OR A ROW.  Deleting a row or column may change a formula and the worksheet will not calculate properly</t>
    </r>
  </si>
  <si>
    <t>Do not delete any rows or line items.  All of the line items must be fully shown when the report is submitted.  Do not add any line items, except for subcontractors, which must be itemized (each subcontractor must be shown separately).</t>
  </si>
  <si>
    <t>Complete all applicable line item expenses allocating cost to the appropriate "service category". The travel cost category includes transportation costs, lodging costs, meals and other related items (parking fees, tolls, conference registration fees, etc.).  The communications category includes telephone costs, other telecommunication charges, postage and shipping costs.  The maintenance and repair category is for equipment repair or equipment leases.  The space cost category includes rent, building maintenance, repairs and supplies.  The equipment category includes one year of depreciation costs associated with the acquisition of non-consumable, non-expendable property or capital goods which meet or exceed the DOEA specified capitalization limits.</t>
  </si>
  <si>
    <t>Subcontractors:  Rows 21 - 25.  All subcontractors should be individually listed.  To add more rows to itemize subcontractors, insert before row 25 and copy the previous row down.</t>
  </si>
  <si>
    <t>The value of in-kind should be shown as a separate expense line item (Rows 30-32).  If you receive free rent as an in-kind contribution, you must include the in-kind space amount as a separate item under row 30.</t>
  </si>
  <si>
    <t>The worksheet will allocate all of the expenses of the management and general expense cost pool.  The worksheet will also allocate all of the expenses for the facility cost pool, only if the expense is allocated to Column F.  For the cost to be allocated properly by service, the total square footage of the agency must be inserted in Column B, row 42.  The square footage allocated to each service must also be shown in the appropriate column.</t>
  </si>
  <si>
    <t xml:space="preserve">Number of Billing Units:  Row 48.  This item must include all units of service regardless of funding source. </t>
  </si>
  <si>
    <r>
      <t>Supporting Budget Schedule by Program Activity:</t>
    </r>
    <r>
      <rPr>
        <sz val="10"/>
        <rFont val="Arial"/>
        <family val="2"/>
      </rPr>
      <t xml:space="preserve">  The Supporting Budget Schedule by Program Activity Worksheet is located after the Unit Cost Worksheet.  The Supporting Budget Schedule by Program Activity should only reflect the amounts and units supported by the AAA allocation for that program.  A separate Supporting Budget Schedule by Program Activity sheet must be submitted for each AAA funded program or title. A separate sheet of detailed directions has been provided for the Supporting Budget Schedule by Program Activity pages.</t>
    </r>
  </si>
  <si>
    <t>All of the spreadsheets are linked and formula driven.  Do not delete any column(s) or rows, hide them!  If a column or row is deleted it can (and probably will) change the formulas and cause the worksheets not to calculate properly.</t>
  </si>
  <si>
    <t>6. Less Program Income Used as Match</t>
  </si>
  <si>
    <t>8.  Less Other Non-Matching Cash &amp; Co-payments</t>
  </si>
  <si>
    <t xml:space="preserve">BUDGET YEAR: </t>
  </si>
  <si>
    <t>Contract Allocation:</t>
  </si>
  <si>
    <t>Funding Source/Program:</t>
  </si>
  <si>
    <t>Match Requirement:</t>
  </si>
  <si>
    <t>Co-Pays Projected:</t>
  </si>
  <si>
    <t>Budget Accuracy Checks</t>
  </si>
  <si>
    <t>Rates Transfer Over?</t>
  </si>
  <si>
    <t>NSIP?</t>
  </si>
  <si>
    <t>Do Co-Pays Balance?</t>
  </si>
  <si>
    <t>Estimated Donations? P.I.?</t>
  </si>
  <si>
    <t>Match Met?</t>
  </si>
  <si>
    <t>Budget Balanced?</t>
  </si>
  <si>
    <t xml:space="preserve"> =Formula Driven</t>
  </si>
  <si>
    <t>CIRTS units by the number of service days your organization is open (Usually M-F, excluding Major Holidays)</t>
  </si>
  <si>
    <t>5,000 Annual CNML Units/250 days of Operation = 20 CNML Meals Daily</t>
  </si>
  <si>
    <t>2) Divide the number of daily CIRTS billed units by the number of average work hours daily spent by employees delivering that service</t>
  </si>
  <si>
    <t>20 CNML/ 2 hours daily on CNML (1 employee) = 10 Meals an Hour</t>
  </si>
  <si>
    <t>Guide to Coverting CIRTS Units into Hours, to Verify if Personnel % Allocation Makes Sense:</t>
  </si>
  <si>
    <t>1) Using your CIRTS Units Report, Calculate the actual average daily number of CIRTS billed units provided by your agency for particular service by dividing the number of annual</t>
  </si>
  <si>
    <t>3) Multiply the average units per hour (employee productivity) times the number of hours you say they work on that service annually. This number is what you are estimating</t>
  </si>
  <si>
    <t>the total number of units of service those employees will deliver as a percentage of their salary.</t>
  </si>
  <si>
    <t>10 CNML an Hour x 450 CNML Personnel Hours (from service total) = 4500 CNML estimated units</t>
  </si>
  <si>
    <t>GA Foods Sub-contractors #1</t>
  </si>
  <si>
    <t>8.  Less Funding received from other Sources for services</t>
  </si>
  <si>
    <t xml:space="preserve"> (Total Budgeted Units from Unit Cost Worksheet less units provided through other funding sources)</t>
  </si>
  <si>
    <t>Include all costs for a service regardless of funding source (Including non-DOEA funding)</t>
  </si>
  <si>
    <t>Include Total units form all funding sources (inlcuding non-DOEA funding)</t>
  </si>
  <si>
    <t>Screening/Assessment</t>
  </si>
  <si>
    <t>Area Agency on Aging Palm Beach/Treaure Coast Inc.</t>
  </si>
  <si>
    <t>UNIT COST METHODOLOGY</t>
  </si>
  <si>
    <t>PERSONNEL ALLOCATIONS WORKSHEET (All Funding Sources)</t>
  </si>
  <si>
    <t>PROVIDER NAME:</t>
  </si>
  <si>
    <t>UNIT COST WORKSHEET</t>
  </si>
  <si>
    <t>Non Group Two Services &amp; Activities</t>
  </si>
  <si>
    <t>SUPPORTING BUDGET BY PROGRAM</t>
  </si>
  <si>
    <t>Child Day Care</t>
  </si>
  <si>
    <t>Sitter</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</si>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</sst>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0.0%"/>
    <numFmt numFmtId="167" formatCode="_(* #,##0_);_(* \(#,##0\);_(* &quot;-&quot;??_);_(@_)"/>
  </numFmts>
  <fonts count="28" x14ac:knownFonts="1">
    <font>
      <sz val="10"/>
      <name val="Arial"/>
    </font>
    <font>
      <sz val="10"/>
      <name val="Arial"/>
      <family val="2"/>
    </font>
    <font>
      <sz val="10"/>
      <color indexed="39"/>
      <name val="Arial"/>
      <family val="2"/>
    </font>
    <font>
      <sz val="10"/>
      <color indexed="56"/>
      <name val="Arial"/>
      <family val="2"/>
    </font>
    <font>
      <b/>
      <sz val="9"/>
      <color indexed="23"/>
      <name val="Arial"/>
      <family val="2"/>
    </font>
    <font>
      <sz val="9"/>
      <name val="Arial"/>
      <family val="2"/>
    </font>
    <font>
      <b/>
      <sz val="8"/>
      <color indexed="23"/>
      <name val="Arial"/>
      <family val="2"/>
    </font>
    <font>
      <b/>
      <sz val="9"/>
      <name val="Arial"/>
      <family val="2"/>
    </font>
    <font>
      <b/>
      <sz val="9"/>
      <color indexed="10"/>
      <name val="Arial"/>
      <family val="2"/>
    </font>
    <font>
      <sz val="10"/>
      <color indexed="12"/>
      <name val="Arial"/>
      <family val="2"/>
    </font>
    <font>
      <sz val="10"/>
      <name val="Arial"/>
      <family val="2"/>
    </font>
    <font>
      <sz val="10"/>
      <color indexed="10"/>
      <name val="Arial"/>
      <family val="2"/>
    </font>
    <font>
      <b/>
      <sz val="10"/>
      <name val="Arial"/>
      <family val="2"/>
    </font>
    <font>
      <b/>
      <sz val="10"/>
      <name val="Arial"/>
      <family val="2"/>
    </font>
    <font>
      <sz val="10"/>
      <color indexed="23"/>
      <name val="Arial"/>
      <family val="2"/>
    </font>
    <font>
      <b/>
      <sz val="9"/>
      <color indexed="18"/>
      <name val="Arial"/>
      <family val="2"/>
    </font>
    <font>
      <b/>
      <sz val="10"/>
      <color indexed="10"/>
      <name val="Arial"/>
      <family val="2"/>
    </font>
    <font>
      <b/>
      <u/>
      <sz val="10"/>
      <name val="Arial"/>
      <family val="2"/>
    </font>
    <font>
      <sz val="12"/>
      <name val="Times New Roman"/>
      <family val="1"/>
    </font>
    <font>
      <sz val="8"/>
      <name val="Arial"/>
      <family val="2"/>
    </font>
    <font>
      <b/>
      <sz val="9"/>
      <name val="Arial"/>
      <family val="2"/>
    </font>
    <font>
      <u/>
      <sz val="10"/>
      <name val="Arial"/>
      <family val="2"/>
    </font>
    <font>
      <b/>
      <u val="singleAccounting"/>
      <sz val="10"/>
      <name val="Arial"/>
      <family val="2"/>
    </font>
    <font>
      <sz val="12"/>
      <name val="Arial"/>
      <family val="2"/>
    </font>
    <font>
      <b/>
      <sz val="14"/>
      <name val="Arial"/>
      <family val="2"/>
    </font>
    <font>
      <u/>
      <sz val="10"/>
      <color theme="10"/>
      <name val="Arial"/>
      <family val="2"/>
    </font>
    <font>
      <b/>
      <sz val="10"/>
      <color rgb="FFFF0000"/>
      <name val="Arial"/>
      <family val="2"/>
    </font>
    <font>
      <u/>
      <sz val="10"/>
      <color rgb="FFFF0000"/>
      <name val="Arial"/>
      <family val="2"/>
    </font>
  </fonts>
  <fills count="12">
    <fill>
      <patternFill patternType="none"/>
    </fill>
    <fill>
      <patternFill patternType="gray125"/>
    </fill>
    <fill>
      <patternFill patternType="solid">
        <fgColor indexed="22"/>
        <bgColor indexed="9"/>
      </patternFill>
    </fill>
    <fill>
      <patternFill patternType="solid">
        <fgColor indexed="42"/>
        <bgColor indexed="9"/>
      </patternFill>
    </fill>
    <fill>
      <patternFill patternType="solid">
        <fgColor indexed="26"/>
        <bgColor indexed="9"/>
      </patternFill>
    </fill>
    <fill>
      <patternFill patternType="solid">
        <fgColor indexed="47"/>
        <bgColor indexed="9"/>
      </patternFill>
    </fill>
    <fill>
      <patternFill patternType="solid">
        <fgColor indexed="1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46">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style="medium">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257">
    <xf numFmtId="0" fontId="0" fillId="0" borderId="0" xfId="0"/>
    <xf numFmtId="43" fontId="0" fillId="0" borderId="0" xfId="0" applyNumberFormat="1"/>
    <xf numFmtId="10" fontId="0" fillId="0" borderId="0" xfId="0" applyNumberFormat="1"/>
    <xf numFmtId="43" fontId="2" fillId="0" borderId="0" xfId="0" applyNumberFormat="1" applyFont="1"/>
    <xf numFmtId="43" fontId="0" fillId="0" borderId="0" xfId="0" applyNumberFormat="1" applyAlignment="1">
      <alignment horizontal="center"/>
    </xf>
    <xf numFmtId="43" fontId="0" fillId="2" borderId="1" xfId="0" applyNumberFormat="1" applyFill="1" applyBorder="1" applyAlignment="1">
      <alignment horizontal="center" wrapText="1"/>
    </xf>
    <xf numFmtId="43" fontId="0" fillId="2" borderId="2" xfId="0" applyNumberFormat="1" applyFill="1" applyBorder="1" applyAlignment="1">
      <alignment horizontal="center" wrapText="1"/>
    </xf>
    <xf numFmtId="10" fontId="0" fillId="3" borderId="3" xfId="0" applyNumberFormat="1" applyFill="1" applyBorder="1" applyAlignment="1">
      <alignment horizontal="center" wrapText="1"/>
    </xf>
    <xf numFmtId="43" fontId="0" fillId="3" borderId="4" xfId="0" applyNumberFormat="1" applyFill="1" applyBorder="1" applyAlignment="1">
      <alignment horizontal="center" wrapText="1"/>
    </xf>
    <xf numFmtId="43" fontId="0" fillId="3" borderId="5" xfId="0" applyNumberFormat="1" applyFill="1" applyBorder="1" applyAlignment="1">
      <alignment horizontal="center" wrapText="1"/>
    </xf>
    <xf numFmtId="10" fontId="0" fillId="4" borderId="3" xfId="0" applyNumberFormat="1" applyFill="1" applyBorder="1" applyAlignment="1">
      <alignment horizontal="center" wrapText="1"/>
    </xf>
    <xf numFmtId="43" fontId="0" fillId="4" borderId="4" xfId="0" applyNumberFormat="1" applyFill="1" applyBorder="1" applyAlignment="1">
      <alignment horizontal="center" wrapText="1"/>
    </xf>
    <xf numFmtId="43" fontId="0" fillId="4" borderId="5" xfId="0" applyNumberFormat="1" applyFill="1" applyBorder="1" applyAlignment="1">
      <alignment horizontal="center" wrapText="1"/>
    </xf>
    <xf numFmtId="43" fontId="0" fillId="4" borderId="3" xfId="0" applyNumberFormat="1" applyFill="1" applyBorder="1" applyAlignment="1">
      <alignment horizontal="center" wrapText="1"/>
    </xf>
    <xf numFmtId="43" fontId="8" fillId="0" borderId="0" xfId="0" applyNumberFormat="1" applyFont="1" applyAlignment="1">
      <alignment horizontal="center" wrapText="1"/>
    </xf>
    <xf numFmtId="43" fontId="9" fillId="0" borderId="0" xfId="0" applyNumberFormat="1" applyFont="1" applyProtection="1">
      <protection locked="0"/>
    </xf>
    <xf numFmtId="165" fontId="9" fillId="0" borderId="0" xfId="0" applyNumberFormat="1" applyFont="1" applyProtection="1">
      <protection locked="0"/>
    </xf>
    <xf numFmtId="165" fontId="0" fillId="0" borderId="0" xfId="0" applyNumberFormat="1"/>
    <xf numFmtId="43" fontId="0" fillId="0" borderId="6" xfId="0" applyNumberFormat="1" applyBorder="1"/>
    <xf numFmtId="10" fontId="9" fillId="0" borderId="0" xfId="0" applyNumberFormat="1" applyFont="1" applyProtection="1">
      <protection locked="0"/>
    </xf>
    <xf numFmtId="10" fontId="11" fillId="0" borderId="0" xfId="0" applyNumberFormat="1" applyFont="1"/>
    <xf numFmtId="43" fontId="0" fillId="0" borderId="7" xfId="0" applyNumberFormat="1" applyBorder="1"/>
    <xf numFmtId="10" fontId="0" fillId="0" borderId="8" xfId="0" applyNumberFormat="1" applyBorder="1"/>
    <xf numFmtId="43" fontId="13" fillId="0" borderId="0" xfId="0" applyNumberFormat="1" applyFont="1"/>
    <xf numFmtId="10" fontId="13" fillId="0" borderId="8" xfId="0" applyNumberFormat="1" applyFont="1" applyBorder="1"/>
    <xf numFmtId="165" fontId="13" fillId="0" borderId="0" xfId="0" applyNumberFormat="1" applyFont="1"/>
    <xf numFmtId="43" fontId="13" fillId="0" borderId="7" xfId="0" applyNumberFormat="1" applyFont="1" applyBorder="1"/>
    <xf numFmtId="10" fontId="13" fillId="0" borderId="0" xfId="0" applyNumberFormat="1" applyFont="1"/>
    <xf numFmtId="166" fontId="13" fillId="0" borderId="0" xfId="0" applyNumberFormat="1" applyFont="1"/>
    <xf numFmtId="166" fontId="13" fillId="0" borderId="8" xfId="0" applyNumberFormat="1" applyFont="1" applyBorder="1"/>
    <xf numFmtId="166" fontId="13" fillId="0" borderId="7" xfId="0" applyNumberFormat="1" applyFont="1" applyBorder="1" applyAlignment="1"/>
    <xf numFmtId="166" fontId="13" fillId="0" borderId="7" xfId="0" applyNumberFormat="1" applyFont="1" applyBorder="1"/>
    <xf numFmtId="43" fontId="10" fillId="0" borderId="0" xfId="0" applyNumberFormat="1" applyFont="1" applyProtection="1"/>
    <xf numFmtId="49" fontId="6" fillId="0" borderId="0" xfId="0" applyNumberFormat="1" applyFont="1" applyAlignment="1">
      <alignment horizontal="center"/>
    </xf>
    <xf numFmtId="0" fontId="14" fillId="0" borderId="0" xfId="0" applyFont="1"/>
    <xf numFmtId="10" fontId="12" fillId="4" borderId="9" xfId="0" applyNumberFormat="1" applyFont="1" applyFill="1" applyBorder="1" applyAlignment="1">
      <alignment horizontal="center" wrapText="1"/>
    </xf>
    <xf numFmtId="41" fontId="7" fillId="2" borderId="9" xfId="2" applyFont="1" applyFill="1" applyBorder="1" applyAlignment="1">
      <alignment horizontal="center" wrapText="1"/>
    </xf>
    <xf numFmtId="0" fontId="0" fillId="0" borderId="0" xfId="0" applyAlignment="1">
      <alignment horizontal="center" wrapText="1"/>
    </xf>
    <xf numFmtId="41" fontId="15" fillId="0" borderId="0" xfId="2" applyFont="1" applyAlignment="1">
      <alignment horizontal="center" wrapText="1"/>
    </xf>
    <xf numFmtId="43" fontId="0" fillId="0" borderId="0" xfId="0" applyNumberFormat="1" applyProtection="1">
      <protection locked="0"/>
    </xf>
    <xf numFmtId="43" fontId="13" fillId="5" borderId="0" xfId="0" applyNumberFormat="1" applyFont="1" applyFill="1"/>
    <xf numFmtId="43" fontId="16" fillId="5" borderId="0" xfId="0" applyNumberFormat="1" applyFont="1" applyFill="1"/>
    <xf numFmtId="41" fontId="0" fillId="0" borderId="0" xfId="0" applyNumberFormat="1" applyAlignment="1"/>
    <xf numFmtId="41" fontId="0" fillId="0" borderId="0" xfId="0" applyNumberFormat="1" applyAlignment="1">
      <alignment horizontal="center"/>
    </xf>
    <xf numFmtId="41" fontId="9" fillId="0" borderId="0" xfId="0" applyNumberFormat="1" applyFont="1" applyAlignment="1" applyProtection="1">
      <alignment horizontal="center"/>
      <protection locked="0"/>
    </xf>
    <xf numFmtId="41" fontId="0" fillId="0" borderId="0" xfId="0" applyNumberFormat="1" applyAlignment="1" applyProtection="1">
      <alignment horizontal="center"/>
      <protection locked="0"/>
    </xf>
    <xf numFmtId="43" fontId="13" fillId="3" borderId="0" xfId="0" applyNumberFormat="1" applyFont="1" applyFill="1"/>
    <xf numFmtId="43" fontId="11" fillId="5" borderId="0" xfId="0" applyNumberFormat="1" applyFont="1" applyFill="1"/>
    <xf numFmtId="43" fontId="13" fillId="5" borderId="0" xfId="0" applyNumberFormat="1" applyFont="1" applyFill="1" applyBorder="1" applyAlignment="1">
      <alignment horizontal="center"/>
    </xf>
    <xf numFmtId="43" fontId="13" fillId="5" borderId="0" xfId="0" applyNumberFormat="1" applyFont="1" applyFill="1" applyBorder="1"/>
    <xf numFmtId="43" fontId="0" fillId="5" borderId="0" xfId="0" applyNumberFormat="1" applyFill="1" applyBorder="1"/>
    <xf numFmtId="0" fontId="10" fillId="0" borderId="0" xfId="0" applyFont="1" applyAlignment="1">
      <alignment wrapText="1"/>
    </xf>
    <xf numFmtId="0" fontId="10" fillId="0" borderId="0" xfId="0" applyFont="1"/>
    <xf numFmtId="43" fontId="10" fillId="0" borderId="0" xfId="0" applyNumberFormat="1" applyFont="1"/>
    <xf numFmtId="0" fontId="13" fillId="2" borderId="10" xfId="0" applyFont="1" applyFill="1" applyBorder="1" applyAlignment="1">
      <alignment horizontal="center" wrapText="1"/>
    </xf>
    <xf numFmtId="4" fontId="10" fillId="5" borderId="11" xfId="0" applyNumberFormat="1" applyFont="1" applyFill="1" applyBorder="1"/>
    <xf numFmtId="4" fontId="10" fillId="0" borderId="12" xfId="0" applyNumberFormat="1" applyFont="1" applyBorder="1"/>
    <xf numFmtId="4" fontId="10" fillId="0" borderId="0" xfId="0" applyNumberFormat="1" applyFont="1" applyBorder="1"/>
    <xf numFmtId="4" fontId="10" fillId="0" borderId="13" xfId="0" applyNumberFormat="1" applyFont="1" applyBorder="1"/>
    <xf numFmtId="4" fontId="10" fillId="5" borderId="14" xfId="0" applyNumberFormat="1" applyFont="1" applyFill="1" applyBorder="1"/>
    <xf numFmtId="4" fontId="10" fillId="0" borderId="15" xfId="0" applyNumberFormat="1" applyFont="1" applyBorder="1"/>
    <xf numFmtId="4" fontId="10" fillId="0" borderId="16" xfId="0" applyNumberFormat="1" applyFont="1" applyBorder="1"/>
    <xf numFmtId="4" fontId="10" fillId="0" borderId="17" xfId="0" applyNumberFormat="1" applyFont="1" applyBorder="1"/>
    <xf numFmtId="4" fontId="10" fillId="5" borderId="14" xfId="0" applyNumberFormat="1" applyFont="1" applyFill="1" applyBorder="1" applyAlignment="1">
      <alignment horizontal="center"/>
    </xf>
    <xf numFmtId="4" fontId="9" fillId="0" borderId="16" xfId="0" applyNumberFormat="1" applyFont="1" applyBorder="1" applyProtection="1">
      <protection locked="0"/>
    </xf>
    <xf numFmtId="4" fontId="9" fillId="0" borderId="17" xfId="0" applyNumberFormat="1" applyFont="1" applyBorder="1" applyProtection="1">
      <protection locked="0"/>
    </xf>
    <xf numFmtId="4" fontId="10" fillId="0" borderId="0" xfId="0" applyNumberFormat="1" applyFont="1" applyBorder="1" applyProtection="1">
      <protection locked="0"/>
    </xf>
    <xf numFmtId="4" fontId="10" fillId="0" borderId="13" xfId="0" applyNumberFormat="1" applyFont="1" applyBorder="1" applyProtection="1">
      <protection locked="0"/>
    </xf>
    <xf numFmtId="4" fontId="9" fillId="0" borderId="0" xfId="0" applyNumberFormat="1" applyFont="1" applyBorder="1" applyProtection="1">
      <protection locked="0"/>
    </xf>
    <xf numFmtId="4" fontId="9" fillId="0" borderId="13" xfId="0" applyNumberFormat="1" applyFont="1" applyBorder="1" applyProtection="1">
      <protection locked="0"/>
    </xf>
    <xf numFmtId="4" fontId="10" fillId="5" borderId="11" xfId="0" applyNumberFormat="1" applyFont="1" applyFill="1" applyBorder="1" applyAlignment="1">
      <alignment horizontal="center"/>
    </xf>
    <xf numFmtId="4" fontId="10" fillId="5" borderId="18" xfId="0" applyNumberFormat="1" applyFont="1" applyFill="1" applyBorder="1"/>
    <xf numFmtId="4" fontId="10" fillId="0" borderId="19" xfId="0" applyNumberFormat="1" applyFont="1" applyBorder="1"/>
    <xf numFmtId="4" fontId="10" fillId="0" borderId="20" xfId="0" applyNumberFormat="1" applyFont="1" applyBorder="1"/>
    <xf numFmtId="0" fontId="0" fillId="0" borderId="0" xfId="0" applyAlignment="1">
      <alignment horizontal="center"/>
    </xf>
    <xf numFmtId="0" fontId="18" fillId="0" borderId="0" xfId="0" applyFont="1"/>
    <xf numFmtId="43" fontId="0" fillId="2" borderId="21" xfId="0" applyNumberFormat="1" applyFill="1" applyBorder="1" applyAlignment="1">
      <alignment horizontal="center" wrapText="1"/>
    </xf>
    <xf numFmtId="43" fontId="0" fillId="2" borderId="22" xfId="0" applyNumberFormat="1" applyFill="1" applyBorder="1" applyAlignment="1">
      <alignment horizontal="center" wrapText="1"/>
    </xf>
    <xf numFmtId="3" fontId="10" fillId="5" borderId="11" xfId="0" applyNumberFormat="1" applyFont="1" applyFill="1" applyBorder="1" applyAlignment="1">
      <alignment horizontal="center"/>
    </xf>
    <xf numFmtId="3" fontId="9" fillId="0" borderId="0" xfId="0" applyNumberFormat="1" applyFont="1" applyBorder="1" applyAlignment="1" applyProtection="1">
      <alignment horizontal="center"/>
      <protection locked="0"/>
    </xf>
    <xf numFmtId="3" fontId="9" fillId="0" borderId="13" xfId="0" applyNumberFormat="1" applyFont="1" applyBorder="1" applyAlignment="1" applyProtection="1">
      <alignment horizontal="center"/>
      <protection locked="0"/>
    </xf>
    <xf numFmtId="43" fontId="19" fillId="0" borderId="0" xfId="0" applyNumberFormat="1" applyFont="1"/>
    <xf numFmtId="0" fontId="19" fillId="0" borderId="0" xfId="0" applyFont="1"/>
    <xf numFmtId="0" fontId="17" fillId="0" borderId="0" xfId="0" applyFont="1" applyAlignment="1">
      <alignment horizontal="center"/>
    </xf>
    <xf numFmtId="43" fontId="9" fillId="0" borderId="0" xfId="0" applyNumberFormat="1" applyFont="1"/>
    <xf numFmtId="165" fontId="9" fillId="0" borderId="0" xfId="0" applyNumberFormat="1" applyFont="1"/>
    <xf numFmtId="10" fontId="9" fillId="0" borderId="8" xfId="0" applyNumberFormat="1" applyFont="1" applyBorder="1"/>
    <xf numFmtId="10" fontId="9" fillId="0" borderId="0" xfId="0" applyNumberFormat="1" applyFont="1"/>
    <xf numFmtId="4" fontId="9" fillId="0" borderId="15" xfId="0" applyNumberFormat="1" applyFont="1" applyBorder="1" applyProtection="1">
      <protection locked="0"/>
    </xf>
    <xf numFmtId="4" fontId="13" fillId="5" borderId="0" xfId="0" applyNumberFormat="1" applyFont="1" applyFill="1"/>
    <xf numFmtId="4" fontId="13" fillId="0" borderId="0" xfId="0" applyNumberFormat="1" applyFont="1"/>
    <xf numFmtId="4" fontId="0" fillId="0" borderId="0" xfId="0" applyNumberFormat="1"/>
    <xf numFmtId="10" fontId="20" fillId="4" borderId="9" xfId="0" applyNumberFormat="1" applyFont="1" applyFill="1" applyBorder="1" applyAlignment="1">
      <alignment horizontal="center" wrapText="1"/>
    </xf>
    <xf numFmtId="0" fontId="10" fillId="0" borderId="0" xfId="0" applyFont="1" applyAlignment="1" applyProtection="1">
      <protection locked="0"/>
    </xf>
    <xf numFmtId="0" fontId="0" fillId="0" borderId="0" xfId="0" applyAlignment="1"/>
    <xf numFmtId="0" fontId="13" fillId="2" borderId="22" xfId="0" applyFont="1" applyFill="1" applyBorder="1" applyAlignment="1">
      <alignment horizontal="center"/>
    </xf>
    <xf numFmtId="10" fontId="13" fillId="3" borderId="23" xfId="0" applyNumberFormat="1" applyFont="1" applyFill="1" applyBorder="1" applyAlignment="1">
      <alignment horizontal="center" wrapText="1"/>
    </xf>
    <xf numFmtId="10" fontId="13" fillId="3" borderId="9" xfId="0" applyNumberFormat="1" applyFont="1" applyFill="1" applyBorder="1" applyAlignment="1">
      <alignment horizontal="center" wrapText="1"/>
    </xf>
    <xf numFmtId="43" fontId="5" fillId="2" borderId="1" xfId="0" applyNumberFormat="1" applyFont="1" applyFill="1" applyBorder="1" applyAlignment="1">
      <alignment horizontal="center" wrapText="1"/>
    </xf>
    <xf numFmtId="0" fontId="6" fillId="0" borderId="0" xfId="0" applyFont="1" applyAlignment="1">
      <alignment horizontal="center"/>
    </xf>
    <xf numFmtId="0" fontId="13" fillId="0" borderId="0" xfId="0" applyFont="1" applyAlignment="1"/>
    <xf numFmtId="0" fontId="10" fillId="0" borderId="0" xfId="0" quotePrefix="1" applyFont="1" applyAlignment="1"/>
    <xf numFmtId="40" fontId="0" fillId="0" borderId="0" xfId="0" applyNumberFormat="1"/>
    <xf numFmtId="40" fontId="13" fillId="2" borderId="1" xfId="0" applyNumberFormat="1" applyFont="1" applyFill="1" applyBorder="1" applyAlignment="1">
      <alignment horizontal="center" wrapText="1"/>
    </xf>
    <xf numFmtId="40" fontId="9" fillId="0" borderId="0" xfId="0" applyNumberFormat="1" applyFont="1" applyProtection="1">
      <protection locked="0"/>
    </xf>
    <xf numFmtId="40" fontId="13" fillId="5" borderId="0" xfId="0" applyNumberFormat="1" applyFont="1" applyFill="1"/>
    <xf numFmtId="40" fontId="0" fillId="0" borderId="0" xfId="0" applyNumberFormat="1" applyAlignment="1">
      <alignment horizontal="center"/>
    </xf>
    <xf numFmtId="40" fontId="13" fillId="3" borderId="0" xfId="0" applyNumberFormat="1" applyFont="1" applyFill="1"/>
    <xf numFmtId="40" fontId="13" fillId="0" borderId="0" xfId="0" applyNumberFormat="1" applyFont="1"/>
    <xf numFmtId="40" fontId="16" fillId="5" borderId="0" xfId="0" applyNumberFormat="1" applyFont="1" applyFill="1"/>
    <xf numFmtId="40" fontId="13" fillId="5" borderId="0" xfId="0" applyNumberFormat="1" applyFont="1" applyFill="1" applyBorder="1"/>
    <xf numFmtId="10" fontId="0" fillId="0" borderId="0" xfId="0" applyNumberFormat="1" applyAlignment="1">
      <alignment horizontal="center"/>
    </xf>
    <xf numFmtId="10" fontId="13" fillId="2" borderId="1" xfId="0" applyNumberFormat="1" applyFont="1" applyFill="1" applyBorder="1" applyAlignment="1">
      <alignment horizontal="center" wrapText="1"/>
    </xf>
    <xf numFmtId="10" fontId="9" fillId="0" borderId="0" xfId="0" applyNumberFormat="1" applyFont="1" applyAlignment="1" applyProtection="1">
      <alignment horizontal="center"/>
      <protection locked="0"/>
    </xf>
    <xf numFmtId="10" fontId="13" fillId="5" borderId="0" xfId="0" applyNumberFormat="1" applyFont="1" applyFill="1" applyAlignment="1">
      <alignment horizontal="center"/>
    </xf>
    <xf numFmtId="10" fontId="13" fillId="3" borderId="0" xfId="0" applyNumberFormat="1" applyFont="1" applyFill="1" applyAlignment="1">
      <alignment horizontal="center"/>
    </xf>
    <xf numFmtId="10" fontId="13" fillId="0" borderId="0" xfId="0" applyNumberFormat="1" applyFont="1" applyAlignment="1">
      <alignment horizontal="center"/>
    </xf>
    <xf numFmtId="10" fontId="16" fillId="5" borderId="0" xfId="0" applyNumberFormat="1" applyFont="1" applyFill="1" applyAlignment="1">
      <alignment horizontal="center"/>
    </xf>
    <xf numFmtId="10" fontId="13" fillId="5" borderId="0" xfId="0" applyNumberFormat="1" applyFont="1" applyFill="1" applyBorder="1" applyAlignment="1">
      <alignment horizontal="center"/>
    </xf>
    <xf numFmtId="40" fontId="0" fillId="0" borderId="0" xfId="0" applyNumberFormat="1" applyAlignment="1"/>
    <xf numFmtId="40" fontId="0" fillId="0" borderId="7" xfId="0" applyNumberFormat="1" applyBorder="1" applyAlignment="1"/>
    <xf numFmtId="40" fontId="13" fillId="5" borderId="7" xfId="0" applyNumberFormat="1" applyFont="1" applyFill="1" applyBorder="1" applyAlignment="1"/>
    <xf numFmtId="40" fontId="0" fillId="0" borderId="7" xfId="0" applyNumberFormat="1" applyBorder="1" applyAlignment="1">
      <alignment horizontal="center"/>
    </xf>
    <xf numFmtId="40" fontId="13" fillId="3" borderId="7" xfId="0" applyNumberFormat="1" applyFont="1" applyFill="1" applyBorder="1" applyAlignment="1"/>
    <xf numFmtId="40" fontId="13" fillId="0" borderId="7" xfId="0" applyNumberFormat="1" applyFont="1" applyBorder="1" applyAlignment="1"/>
    <xf numFmtId="40" fontId="16" fillId="5" borderId="7" xfId="0" applyNumberFormat="1" applyFont="1" applyFill="1" applyBorder="1" applyAlignment="1"/>
    <xf numFmtId="40" fontId="13" fillId="2" borderId="2" xfId="0" applyNumberFormat="1" applyFont="1" applyFill="1" applyBorder="1" applyAlignment="1">
      <alignment horizontal="center" wrapText="1"/>
    </xf>
    <xf numFmtId="0" fontId="17" fillId="0" borderId="0" xfId="0" applyFont="1" applyAlignment="1">
      <alignment horizontal="left"/>
    </xf>
    <xf numFmtId="49" fontId="0" fillId="0" borderId="0" xfId="0" applyNumberFormat="1" applyAlignment="1">
      <alignment horizontal="center" vertical="top"/>
    </xf>
    <xf numFmtId="0" fontId="17"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17" fillId="0" borderId="0" xfId="0" applyFont="1" applyAlignment="1">
      <alignment wrapText="1"/>
    </xf>
    <xf numFmtId="0" fontId="13" fillId="0" borderId="0" xfId="0" applyFont="1" applyAlignment="1">
      <alignment horizontal="center" wrapText="1"/>
    </xf>
    <xf numFmtId="0" fontId="0" fillId="0" borderId="0" xfId="0" applyFill="1" applyAlignment="1">
      <alignment wrapText="1"/>
    </xf>
    <xf numFmtId="0" fontId="13" fillId="0" borderId="0" xfId="0" applyFont="1" applyAlignment="1">
      <alignment vertical="top" wrapText="1"/>
    </xf>
    <xf numFmtId="0" fontId="17" fillId="0" borderId="0" xfId="0" applyFont="1" applyAlignment="1">
      <alignment vertical="top" wrapText="1"/>
    </xf>
    <xf numFmtId="0" fontId="0" fillId="0" borderId="0" xfId="0" applyAlignment="1">
      <alignment vertical="top" wrapText="1"/>
    </xf>
    <xf numFmtId="4" fontId="9" fillId="0" borderId="12" xfId="0" applyNumberFormat="1" applyFont="1" applyBorder="1"/>
    <xf numFmtId="3" fontId="9" fillId="0" borderId="12" xfId="0" applyNumberFormat="1" applyFont="1" applyBorder="1" applyAlignment="1">
      <alignment horizontal="center"/>
    </xf>
    <xf numFmtId="3" fontId="9" fillId="0" borderId="13" xfId="0" applyNumberFormat="1" applyFont="1" applyBorder="1" applyAlignment="1">
      <alignment horizontal="center"/>
    </xf>
    <xf numFmtId="4" fontId="10" fillId="0" borderId="24" xfId="0" applyNumberFormat="1" applyFont="1" applyBorder="1"/>
    <xf numFmtId="4" fontId="10" fillId="0" borderId="25" xfId="0" applyNumberFormat="1" applyFont="1" applyBorder="1"/>
    <xf numFmtId="4" fontId="10" fillId="0" borderId="26" xfId="0" applyNumberFormat="1" applyFont="1" applyBorder="1"/>
    <xf numFmtId="0" fontId="10" fillId="6" borderId="0" xfId="0" applyFont="1" applyFill="1" applyAlignment="1">
      <alignment wrapText="1"/>
    </xf>
    <xf numFmtId="0" fontId="0" fillId="0" borderId="0" xfId="0" applyFill="1"/>
    <xf numFmtId="43" fontId="19" fillId="0" borderId="0" xfId="0" applyNumberFormat="1" applyFont="1" applyFill="1"/>
    <xf numFmtId="43" fontId="26" fillId="0" borderId="0" xfId="0" applyNumberFormat="1" applyFont="1" applyFill="1"/>
    <xf numFmtId="166" fontId="26" fillId="0" borderId="0" xfId="0" applyNumberFormat="1" applyFont="1" applyFill="1"/>
    <xf numFmtId="166" fontId="27" fillId="0" borderId="0" xfId="4" applyNumberFormat="1" applyFont="1" applyFill="1" applyAlignment="1" applyProtection="1"/>
    <xf numFmtId="43" fontId="0" fillId="0" borderId="0" xfId="0" applyNumberFormat="1" applyFill="1"/>
    <xf numFmtId="41" fontId="0" fillId="0" borderId="0" xfId="0" applyNumberFormat="1" applyFill="1"/>
    <xf numFmtId="44" fontId="0" fillId="0" borderId="0" xfId="3" applyNumberFormat="1" applyFont="1" applyFill="1"/>
    <xf numFmtId="44" fontId="0" fillId="0" borderId="0" xfId="3" applyNumberFormat="1" applyFont="1"/>
    <xf numFmtId="38" fontId="0" fillId="7" borderId="0" xfId="0" applyNumberFormat="1" applyFill="1" applyAlignment="1"/>
    <xf numFmtId="43" fontId="13" fillId="0" borderId="0" xfId="0" applyNumberFormat="1" applyFont="1" applyFill="1"/>
    <xf numFmtId="167" fontId="10" fillId="7" borderId="0" xfId="1" applyNumberFormat="1" applyFont="1" applyFill="1"/>
    <xf numFmtId="167" fontId="0" fillId="0" borderId="0" xfId="1" applyNumberFormat="1" applyFont="1"/>
    <xf numFmtId="166" fontId="0" fillId="0" borderId="0" xfId="5" applyNumberFormat="1" applyFont="1"/>
    <xf numFmtId="0" fontId="10" fillId="7" borderId="0" xfId="0" applyFont="1" applyFill="1" applyAlignment="1">
      <alignment horizontal="right"/>
    </xf>
    <xf numFmtId="0" fontId="0" fillId="7" borderId="0" xfId="0" applyFill="1"/>
    <xf numFmtId="0" fontId="10" fillId="7" borderId="0" xfId="0" applyFont="1" applyFill="1" applyAlignment="1">
      <alignment horizontal="center"/>
    </xf>
    <xf numFmtId="0" fontId="9" fillId="0" borderId="27" xfId="0" applyNumberFormat="1" applyFont="1" applyBorder="1"/>
    <xf numFmtId="43" fontId="10" fillId="0" borderId="0" xfId="0" applyNumberFormat="1" applyFont="1" applyFill="1"/>
    <xf numFmtId="4" fontId="9" fillId="8" borderId="17" xfId="0" applyNumberFormat="1" applyFont="1" applyFill="1" applyBorder="1" applyProtection="1">
      <protection locked="0"/>
    </xf>
    <xf numFmtId="40" fontId="9" fillId="0" borderId="0" xfId="0" applyNumberFormat="1" applyFont="1" applyFill="1" applyProtection="1">
      <protection locked="0"/>
    </xf>
    <xf numFmtId="10" fontId="9" fillId="0" borderId="0" xfId="0" applyNumberFormat="1" applyFont="1" applyFill="1" applyAlignment="1" applyProtection="1">
      <alignment horizontal="center"/>
      <protection locked="0"/>
    </xf>
    <xf numFmtId="40" fontId="0" fillId="0" borderId="7" xfId="0" applyNumberFormat="1" applyFill="1" applyBorder="1" applyAlignment="1"/>
    <xf numFmtId="40" fontId="0" fillId="0" borderId="0" xfId="0" applyNumberFormat="1" applyFill="1"/>
    <xf numFmtId="10" fontId="0" fillId="0" borderId="0" xfId="0" applyNumberFormat="1" applyFill="1" applyAlignment="1">
      <alignment horizontal="center"/>
    </xf>
    <xf numFmtId="0" fontId="17" fillId="0" borderId="0" xfId="0" applyFont="1" applyFill="1"/>
    <xf numFmtId="40" fontId="0" fillId="0" borderId="0" xfId="0" applyNumberFormat="1" applyFill="1" applyAlignment="1">
      <alignment horizontal="right"/>
    </xf>
    <xf numFmtId="10" fontId="0" fillId="0" borderId="0" xfId="0" applyNumberFormat="1" applyFill="1" applyAlignment="1">
      <alignment horizontal="right"/>
    </xf>
    <xf numFmtId="44" fontId="10" fillId="0" borderId="0" xfId="3" applyFont="1" applyFill="1"/>
    <xf numFmtId="10" fontId="0" fillId="0" borderId="0" xfId="0" applyNumberFormat="1" applyFill="1"/>
    <xf numFmtId="43" fontId="22" fillId="0" borderId="0" xfId="0" applyNumberFormat="1" applyFont="1" applyFill="1" applyBorder="1"/>
    <xf numFmtId="43" fontId="0" fillId="0" borderId="0" xfId="0" applyNumberFormat="1" applyFont="1" applyFill="1"/>
    <xf numFmtId="40" fontId="0" fillId="9" borderId="0" xfId="0" applyNumberFormat="1" applyFill="1" applyAlignment="1">
      <alignment horizontal="right"/>
    </xf>
    <xf numFmtId="167" fontId="10" fillId="0" borderId="0" xfId="1" applyNumberFormat="1" applyFont="1" applyFill="1"/>
    <xf numFmtId="37" fontId="10" fillId="0" borderId="0" xfId="1" applyNumberFormat="1" applyFont="1" applyFill="1"/>
    <xf numFmtId="43" fontId="9" fillId="0" borderId="27" xfId="0" applyNumberFormat="1" applyFont="1" applyBorder="1"/>
    <xf numFmtId="0" fontId="10" fillId="0" borderId="0" xfId="0" applyFont="1" applyAlignment="1">
      <alignment vertical="top" wrapText="1"/>
    </xf>
    <xf numFmtId="0" fontId="10" fillId="0" borderId="0" xfId="0" applyFont="1" applyFill="1" applyAlignment="1">
      <alignment wrapText="1"/>
    </xf>
    <xf numFmtId="43" fontId="0" fillId="8" borderId="0" xfId="0" applyNumberFormat="1" applyFill="1"/>
    <xf numFmtId="43" fontId="0" fillId="8" borderId="0" xfId="0" applyNumberFormat="1" applyFill="1" applyAlignment="1">
      <alignment horizontal="center"/>
    </xf>
    <xf numFmtId="43" fontId="0" fillId="8" borderId="5" xfId="0" applyNumberFormat="1" applyFill="1" applyBorder="1"/>
    <xf numFmtId="43" fontId="0" fillId="2" borderId="20" xfId="0" applyNumberFormat="1" applyFill="1" applyBorder="1" applyAlignment="1">
      <alignment horizontal="center" wrapText="1"/>
    </xf>
    <xf numFmtId="9" fontId="3" fillId="8" borderId="29" xfId="0" applyNumberFormat="1" applyFont="1" applyFill="1" applyBorder="1" applyAlignment="1" applyProtection="1">
      <alignment horizontal="center"/>
      <protection locked="0"/>
    </xf>
    <xf numFmtId="0" fontId="13" fillId="0" borderId="30" xfId="0" applyFont="1" applyFill="1" applyBorder="1" applyAlignment="1" applyProtection="1">
      <alignment horizontal="right"/>
      <protection locked="0"/>
    </xf>
    <xf numFmtId="0" fontId="0" fillId="10" borderId="31" xfId="0" applyFill="1" applyBorder="1" applyAlignment="1"/>
    <xf numFmtId="0" fontId="13" fillId="0" borderId="30" xfId="0" applyFont="1" applyBorder="1" applyAlignment="1">
      <alignment horizontal="right"/>
    </xf>
    <xf numFmtId="0" fontId="13" fillId="0" borderId="28" xfId="0" quotePrefix="1" applyFont="1" applyBorder="1" applyAlignment="1">
      <alignment horizontal="right"/>
    </xf>
    <xf numFmtId="0" fontId="13" fillId="0" borderId="30" xfId="0" quotePrefix="1" applyFont="1" applyBorder="1" applyAlignment="1">
      <alignment horizontal="right"/>
    </xf>
    <xf numFmtId="0" fontId="0" fillId="10" borderId="31" xfId="0" applyFill="1" applyBorder="1"/>
    <xf numFmtId="0" fontId="13" fillId="0" borderId="29" xfId="0" applyFont="1" applyBorder="1" applyAlignment="1">
      <alignment horizontal="right"/>
    </xf>
    <xf numFmtId="0" fontId="13" fillId="0" borderId="29" xfId="0" applyFont="1" applyFill="1" applyBorder="1" applyAlignment="1">
      <alignment horizontal="right"/>
    </xf>
    <xf numFmtId="0" fontId="9" fillId="8" borderId="30" xfId="0" applyFont="1" applyFill="1" applyBorder="1" applyAlignment="1" applyProtection="1">
      <protection locked="0"/>
    </xf>
    <xf numFmtId="0" fontId="13" fillId="0" borderId="31" xfId="0" quotePrefix="1" applyFont="1" applyBorder="1" applyAlignment="1"/>
    <xf numFmtId="0" fontId="23" fillId="0" borderId="0" xfId="0" applyFont="1"/>
    <xf numFmtId="44" fontId="1" fillId="10" borderId="31" xfId="3" applyFont="1" applyFill="1" applyBorder="1" applyAlignment="1"/>
    <xf numFmtId="44" fontId="1" fillId="10" borderId="25" xfId="3" applyFont="1" applyFill="1" applyBorder="1" applyAlignment="1"/>
    <xf numFmtId="44" fontId="1" fillId="8" borderId="31" xfId="3" applyFont="1" applyFill="1" applyBorder="1"/>
    <xf numFmtId="0" fontId="0" fillId="8" borderId="0" xfId="0" applyFill="1"/>
    <xf numFmtId="0" fontId="23" fillId="8" borderId="0" xfId="0" applyFont="1" applyFill="1"/>
    <xf numFmtId="0" fontId="23" fillId="8" borderId="0" xfId="0" applyFont="1" applyFill="1" applyBorder="1"/>
    <xf numFmtId="0" fontId="24" fillId="8" borderId="0" xfId="0" applyFont="1" applyFill="1"/>
    <xf numFmtId="40" fontId="0" fillId="8" borderId="0" xfId="0" applyNumberFormat="1" applyFill="1"/>
    <xf numFmtId="10" fontId="0" fillId="8" borderId="0" xfId="0" applyNumberFormat="1" applyFill="1" applyAlignment="1">
      <alignment horizontal="center"/>
    </xf>
    <xf numFmtId="40" fontId="0" fillId="8" borderId="7" xfId="0" applyNumberFormat="1" applyFill="1" applyBorder="1" applyAlignment="1"/>
    <xf numFmtId="41" fontId="9" fillId="11" borderId="0" xfId="0" applyNumberFormat="1" applyFont="1" applyFill="1" applyProtection="1">
      <protection locked="0"/>
    </xf>
    <xf numFmtId="43" fontId="0" fillId="0" borderId="32" xfId="0" applyNumberFormat="1" applyFont="1" applyFill="1" applyBorder="1"/>
    <xf numFmtId="40" fontId="0" fillId="0" borderId="33" xfId="0" applyNumberFormat="1" applyBorder="1"/>
    <xf numFmtId="10" fontId="0" fillId="0" borderId="33" xfId="0" applyNumberFormat="1" applyBorder="1" applyAlignment="1">
      <alignment horizontal="center"/>
    </xf>
    <xf numFmtId="40" fontId="0" fillId="0" borderId="6" xfId="0" applyNumberFormat="1" applyBorder="1" applyAlignment="1"/>
    <xf numFmtId="43" fontId="10" fillId="11" borderId="34" xfId="0" applyNumberFormat="1" applyFont="1" applyFill="1" applyBorder="1"/>
    <xf numFmtId="40" fontId="0" fillId="11" borderId="19" xfId="0" applyNumberFormat="1" applyFill="1" applyBorder="1"/>
    <xf numFmtId="10" fontId="0" fillId="11" borderId="19" xfId="0" applyNumberFormat="1" applyFill="1" applyBorder="1" applyAlignment="1">
      <alignment horizontal="center"/>
    </xf>
    <xf numFmtId="40" fontId="0" fillId="11" borderId="5" xfId="0" applyNumberFormat="1" applyFill="1" applyBorder="1" applyAlignment="1"/>
    <xf numFmtId="0" fontId="0" fillId="0" borderId="0" xfId="0" applyAlignment="1"/>
    <xf numFmtId="43" fontId="0" fillId="0" borderId="0" xfId="0" applyNumberFormat="1" applyAlignment="1"/>
    <xf numFmtId="164" fontId="0" fillId="8" borderId="0" xfId="0" applyNumberFormat="1" applyFill="1" applyAlignment="1"/>
    <xf numFmtId="43" fontId="0" fillId="8" borderId="0" xfId="0" applyNumberFormat="1" applyFill="1" applyAlignment="1"/>
    <xf numFmtId="0" fontId="0" fillId="0" borderId="0" xfId="0" applyNumberFormat="1" applyAlignment="1"/>
    <xf numFmtId="0" fontId="1" fillId="0" borderId="0" xfId="0" applyNumberFormat="1" applyFont="1" applyAlignment="1"/>
    <xf numFmtId="0" fontId="3" fillId="0" borderId="0" xfId="0" applyNumberFormat="1" applyFont="1" applyAlignment="1" applyProtection="1">
      <protection locked="0"/>
    </xf>
    <xf numFmtId="0" fontId="1" fillId="0" borderId="0" xfId="0" applyNumberFormat="1" applyFont="1" applyFill="1" applyBorder="1" applyAlignment="1" applyProtection="1">
      <protection locked="0"/>
    </xf>
    <xf numFmtId="0" fontId="1" fillId="8" borderId="0" xfId="0" applyNumberFormat="1" applyFont="1" applyFill="1" applyBorder="1" applyAlignment="1" applyProtection="1">
      <protection locked="0"/>
    </xf>
    <xf numFmtId="49" fontId="6" fillId="0" borderId="19" xfId="0" applyNumberFormat="1" applyFont="1" applyBorder="1" applyAlignment="1">
      <alignment horizontal="center"/>
    </xf>
    <xf numFmtId="0" fontId="4" fillId="0" borderId="19" xfId="0" applyFont="1" applyBorder="1" applyAlignment="1">
      <alignment horizontal="center"/>
    </xf>
    <xf numFmtId="0" fontId="5" fillId="0" borderId="19" xfId="0" applyFont="1" applyBorder="1" applyAlignment="1"/>
    <xf numFmtId="10" fontId="7" fillId="4" borderId="35" xfId="0" applyNumberFormat="1" applyFont="1" applyFill="1" applyBorder="1" applyAlignment="1" applyProtection="1">
      <alignment horizontal="center" wrapText="1"/>
      <protection locked="0"/>
    </xf>
    <xf numFmtId="0" fontId="0" fillId="0" borderId="36" xfId="0" applyBorder="1" applyAlignment="1" applyProtection="1">
      <protection locked="0"/>
    </xf>
    <xf numFmtId="0" fontId="0" fillId="0" borderId="37" xfId="0" applyBorder="1" applyAlignment="1" applyProtection="1">
      <protection locked="0"/>
    </xf>
    <xf numFmtId="0" fontId="23" fillId="8" borderId="0" xfId="0" applyFont="1" applyFill="1" applyAlignment="1">
      <alignment horizontal="center"/>
    </xf>
    <xf numFmtId="10" fontId="7" fillId="3" borderId="35" xfId="0" applyNumberFormat="1"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13" fillId="10" borderId="30" xfId="0" applyFont="1" applyFill="1" applyBorder="1" applyAlignment="1">
      <alignment horizontal="center"/>
    </xf>
    <xf numFmtId="0" fontId="13" fillId="10" borderId="31" xfId="0" applyFont="1" applyFill="1" applyBorder="1" applyAlignment="1">
      <alignment horizontal="center"/>
    </xf>
    <xf numFmtId="0" fontId="10" fillId="0" borderId="8" xfId="0" applyFont="1" applyBorder="1" applyAlignment="1"/>
    <xf numFmtId="0" fontId="0" fillId="0" borderId="40" xfId="0" applyBorder="1" applyAlignment="1"/>
    <xf numFmtId="0" fontId="10" fillId="8" borderId="38" xfId="0" applyFont="1" applyFill="1" applyBorder="1" applyAlignment="1"/>
    <xf numFmtId="0" fontId="0" fillId="8" borderId="39" xfId="0" applyFill="1" applyBorder="1" applyAlignment="1"/>
    <xf numFmtId="0" fontId="10" fillId="0" borderId="41" xfId="0" applyFont="1" applyBorder="1" applyAlignment="1"/>
    <xf numFmtId="0" fontId="0" fillId="0" borderId="42" xfId="0" applyBorder="1" applyAlignment="1"/>
    <xf numFmtId="0" fontId="10" fillId="0" borderId="38" xfId="0" applyFont="1" applyBorder="1" applyAlignment="1"/>
    <xf numFmtId="0" fontId="0" fillId="0" borderId="39" xfId="0" applyBorder="1" applyAlignment="1"/>
    <xf numFmtId="0" fontId="10" fillId="8" borderId="8" xfId="0" applyFont="1" applyFill="1" applyBorder="1" applyAlignment="1"/>
    <xf numFmtId="0" fontId="0" fillId="8" borderId="40" xfId="0" applyFill="1" applyBorder="1" applyAlignment="1"/>
    <xf numFmtId="0" fontId="0" fillId="0" borderId="0" xfId="0" applyAlignment="1"/>
    <xf numFmtId="0" fontId="10" fillId="8" borderId="32" xfId="0" applyFont="1" applyFill="1" applyBorder="1" applyAlignment="1"/>
    <xf numFmtId="0" fontId="0" fillId="8" borderId="45" xfId="0" applyFill="1" applyBorder="1" applyAlignment="1"/>
    <xf numFmtId="0" fontId="10" fillId="0" borderId="0" xfId="0" applyFont="1" applyAlignment="1"/>
    <xf numFmtId="0" fontId="13" fillId="5" borderId="43" xfId="0" applyFont="1" applyFill="1" applyBorder="1" applyAlignment="1">
      <alignment horizontal="center"/>
    </xf>
    <xf numFmtId="0" fontId="0" fillId="0" borderId="44" xfId="0" applyBorder="1" applyAlignment="1">
      <alignment horizontal="center"/>
    </xf>
    <xf numFmtId="0" fontId="10" fillId="0" borderId="8" xfId="0" applyFont="1" applyBorder="1" applyAlignment="1">
      <alignment wrapText="1"/>
    </xf>
    <xf numFmtId="0" fontId="0" fillId="0" borderId="40" xfId="0" applyBorder="1" applyAlignment="1">
      <alignment wrapText="1"/>
    </xf>
  </cellXfs>
  <cellStyles count="6">
    <cellStyle name="Comma" xfId="1" builtinId="3"/>
    <cellStyle name="Comma [0]" xfId="2" builtinId="6"/>
    <cellStyle name="Currency" xfId="3" builtinId="4"/>
    <cellStyle name="Hyperlink" xfId="4" builtinId="8"/>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A%20RFP/Attachment%20III%20-%20Group%20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oup One"/>
      <sheetName val="Personnel Allocations "/>
      <sheetName val="Unit Cost Worksheet"/>
      <sheetName val="Support Budget by Program"/>
    </sheetNames>
    <sheetDataSet>
      <sheetData sheetId="0"/>
      <sheetData sheetId="1"/>
      <sheetData sheetId="2">
        <row r="1">
          <cell r="A1" t="str">
            <v>Area Agency on Aging Palm Beach/Treaure Coast Inc.</v>
          </cell>
        </row>
        <row r="2">
          <cell r="A2" t="str">
            <v>UNIT COST METHODOLOGY</v>
          </cell>
        </row>
        <row r="4">
          <cell r="A4" t="str">
            <v xml:space="preserve">BUDGET YEAR: </v>
          </cell>
        </row>
        <row r="5">
          <cell r="A5" t="str">
            <v>PROVIDER NAME: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m(M51:GW5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52"/>
  <sheetViews>
    <sheetView workbookViewId="0">
      <selection activeCell="H12" sqref="H12"/>
    </sheetView>
  </sheetViews>
  <sheetFormatPr defaultRowHeight="12.75" x14ac:dyDescent="0.2"/>
  <cols>
    <col min="1" max="2" width="3.5703125" style="128" customWidth="1"/>
    <col min="3" max="3" width="81.42578125" style="130" customWidth="1"/>
  </cols>
  <sheetData>
    <row r="1" spans="1:3" x14ac:dyDescent="0.2">
      <c r="C1" s="129" t="s">
        <v>118</v>
      </c>
    </row>
    <row r="2" spans="1:3" x14ac:dyDescent="0.2">
      <c r="C2" s="134"/>
    </row>
    <row r="3" spans="1:3" ht="25.5" x14ac:dyDescent="0.2">
      <c r="A3" s="128" t="s">
        <v>109</v>
      </c>
      <c r="C3" s="130" t="s">
        <v>95</v>
      </c>
    </row>
    <row r="5" spans="1:3" ht="54" customHeight="1" x14ac:dyDescent="0.2">
      <c r="A5" s="128" t="s">
        <v>110</v>
      </c>
      <c r="C5" s="135" t="s">
        <v>170</v>
      </c>
    </row>
    <row r="6" spans="1:3" x14ac:dyDescent="0.2">
      <c r="C6" s="131"/>
    </row>
    <row r="7" spans="1:3" ht="28.5" customHeight="1" x14ac:dyDescent="0.2">
      <c r="A7" s="128" t="s">
        <v>111</v>
      </c>
      <c r="C7" s="136" t="s">
        <v>121</v>
      </c>
    </row>
    <row r="8" spans="1:3" x14ac:dyDescent="0.2">
      <c r="C8" s="131"/>
    </row>
    <row r="9" spans="1:3" x14ac:dyDescent="0.2">
      <c r="A9" s="128" t="s">
        <v>112</v>
      </c>
      <c r="C9" s="144"/>
    </row>
    <row r="10" spans="1:3" x14ac:dyDescent="0.2">
      <c r="C10" s="51"/>
    </row>
    <row r="11" spans="1:3" x14ac:dyDescent="0.2">
      <c r="C11" s="51"/>
    </row>
    <row r="12" spans="1:3" x14ac:dyDescent="0.2">
      <c r="C12" s="129" t="s">
        <v>96</v>
      </c>
    </row>
    <row r="13" spans="1:3" x14ac:dyDescent="0.2">
      <c r="C13" s="133"/>
    </row>
    <row r="14" spans="1:3" ht="54" customHeight="1" x14ac:dyDescent="0.2">
      <c r="A14" s="128" t="s">
        <v>113</v>
      </c>
      <c r="C14" s="136" t="s">
        <v>159</v>
      </c>
    </row>
    <row r="16" spans="1:3" ht="38.25" x14ac:dyDescent="0.2">
      <c r="A16" s="128" t="s">
        <v>114</v>
      </c>
      <c r="C16" s="132" t="s">
        <v>129</v>
      </c>
    </row>
    <row r="18" spans="1:3" ht="25.5" x14ac:dyDescent="0.2">
      <c r="B18" s="128" t="s">
        <v>97</v>
      </c>
      <c r="C18" s="130" t="s">
        <v>134</v>
      </c>
    </row>
    <row r="19" spans="1:3" x14ac:dyDescent="0.2">
      <c r="C19" s="51"/>
    </row>
    <row r="20" spans="1:3" ht="75" customHeight="1" x14ac:dyDescent="0.2">
      <c r="B20" s="128" t="s">
        <v>98</v>
      </c>
      <c r="C20" s="51" t="s">
        <v>160</v>
      </c>
    </row>
    <row r="22" spans="1:3" ht="45" customHeight="1" x14ac:dyDescent="0.2">
      <c r="B22" s="128" t="s">
        <v>99</v>
      </c>
      <c r="C22" s="132" t="s">
        <v>161</v>
      </c>
    </row>
    <row r="24" spans="1:3" x14ac:dyDescent="0.2">
      <c r="B24" s="128" t="s">
        <v>100</v>
      </c>
      <c r="C24" s="130" t="s">
        <v>101</v>
      </c>
    </row>
    <row r="26" spans="1:3" ht="25.5" x14ac:dyDescent="0.2">
      <c r="B26" s="128" t="s">
        <v>102</v>
      </c>
      <c r="C26" s="132" t="s">
        <v>162</v>
      </c>
    </row>
    <row r="28" spans="1:3" ht="25.5" x14ac:dyDescent="0.2">
      <c r="B28" s="128" t="s">
        <v>103</v>
      </c>
      <c r="C28" s="132" t="s">
        <v>135</v>
      </c>
    </row>
    <row r="30" spans="1:3" ht="76.5" x14ac:dyDescent="0.2">
      <c r="A30" s="128" t="s">
        <v>115</v>
      </c>
      <c r="C30" s="132" t="s">
        <v>131</v>
      </c>
    </row>
    <row r="32" spans="1:3" ht="41.25" customHeight="1" x14ac:dyDescent="0.2">
      <c r="B32" s="128" t="s">
        <v>97</v>
      </c>
      <c r="C32" s="51" t="s">
        <v>163</v>
      </c>
    </row>
    <row r="33" spans="2:3" ht="12.75" customHeight="1" x14ac:dyDescent="0.2"/>
    <row r="34" spans="2:3" ht="41.25" customHeight="1" x14ac:dyDescent="0.2">
      <c r="B34" s="128" t="s">
        <v>98</v>
      </c>
      <c r="C34" s="130" t="s">
        <v>130</v>
      </c>
    </row>
    <row r="35" spans="2:3" ht="13.5" customHeight="1" x14ac:dyDescent="0.2"/>
    <row r="36" spans="2:3" ht="39" customHeight="1" x14ac:dyDescent="0.2">
      <c r="B36" s="128" t="s">
        <v>99</v>
      </c>
      <c r="C36" s="130" t="s">
        <v>123</v>
      </c>
    </row>
    <row r="38" spans="2:3" ht="51" x14ac:dyDescent="0.2">
      <c r="B38" s="128" t="s">
        <v>104</v>
      </c>
      <c r="C38" s="130" t="s">
        <v>122</v>
      </c>
    </row>
    <row r="40" spans="2:3" ht="114.75" x14ac:dyDescent="0.2">
      <c r="B40" s="128" t="s">
        <v>102</v>
      </c>
      <c r="C40" s="181" t="s">
        <v>164</v>
      </c>
    </row>
    <row r="41" spans="2:3" x14ac:dyDescent="0.2">
      <c r="C41" s="137"/>
    </row>
    <row r="42" spans="2:3" ht="25.5" x14ac:dyDescent="0.2">
      <c r="B42" s="128" t="s">
        <v>105</v>
      </c>
      <c r="C42" s="51" t="s">
        <v>165</v>
      </c>
    </row>
    <row r="44" spans="2:3" ht="38.25" x14ac:dyDescent="0.2">
      <c r="B44" s="128" t="s">
        <v>106</v>
      </c>
      <c r="C44" s="51" t="s">
        <v>166</v>
      </c>
    </row>
    <row r="46" spans="2:3" ht="63.75" x14ac:dyDescent="0.2">
      <c r="B46" s="128" t="s">
        <v>107</v>
      </c>
      <c r="C46" s="51" t="s">
        <v>167</v>
      </c>
    </row>
    <row r="48" spans="2:3" ht="25.5" x14ac:dyDescent="0.2">
      <c r="B48" s="128" t="s">
        <v>108</v>
      </c>
      <c r="C48" s="182" t="s">
        <v>168</v>
      </c>
    </row>
    <row r="50" spans="1:3" ht="81.75" customHeight="1" x14ac:dyDescent="0.2">
      <c r="A50" s="128" t="s">
        <v>116</v>
      </c>
      <c r="C50" s="136" t="s">
        <v>169</v>
      </c>
    </row>
    <row r="52" spans="1:3" ht="38.25" x14ac:dyDescent="0.2">
      <c r="A52" s="128" t="s">
        <v>117</v>
      </c>
      <c r="C52" s="136" t="s">
        <v>128</v>
      </c>
    </row>
  </sheetData>
  <phoneticPr fontId="0" type="noConversion"/>
  <pageMargins left="0.75" right="0.75" top="1" bottom="1" header="0.5" footer="0.5"/>
  <pageSetup orientation="portrait" r:id="rId1"/>
  <headerFooter alignWithMargins="0">
    <oddHeader xml:space="preserve">&amp;CSERVICE PROVIDER APPLICATION BUDGET WORKSHEETS
&amp;R
</oddHeader>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
  <sheetViews>
    <sheetView topLeftCell="AE1" zoomScaleNormal="100" workbookViewId="0">
      <selection activeCell="BF35" sqref="BF35"/>
    </sheetView>
  </sheetViews>
  <sheetFormatPr defaultRowHeight="12.75" x14ac:dyDescent="0.2"/>
  <cols>
    <col min="1" max="1" width="17.140625" customWidth="1"/>
    <col min="2" max="2" width="29" bestFit="1" customWidth="1"/>
    <col min="3" max="3" width="13" customWidth="1"/>
    <col min="4" max="4" width="11.7109375" customWidth="1"/>
    <col min="5" max="5" width="13.28515625" customWidth="1"/>
    <col min="6" max="6" width="11.42578125" customWidth="1"/>
    <col min="11" max="11" width="11.42578125" customWidth="1"/>
    <col min="14" max="14" width="11.28515625" bestFit="1" customWidth="1"/>
    <col min="19" max="19" width="10.7109375" customWidth="1"/>
    <col min="35" max="35" width="10.28515625" customWidth="1"/>
    <col min="53" max="53" width="11.28515625" bestFit="1" customWidth="1"/>
  </cols>
  <sheetData>
    <row r="1" spans="1:58" x14ac:dyDescent="0.2">
      <c r="A1" s="222" t="s">
        <v>201</v>
      </c>
      <c r="B1" s="219"/>
      <c r="C1" s="1"/>
      <c r="D1" s="1"/>
      <c r="E1" s="1"/>
      <c r="F1" s="1"/>
      <c r="G1" s="1"/>
      <c r="H1" s="1"/>
      <c r="I1" s="1"/>
      <c r="J1" s="1"/>
      <c r="K1" s="1"/>
      <c r="L1" s="2"/>
      <c r="M1" s="1"/>
      <c r="N1" s="1"/>
      <c r="O1" s="2"/>
      <c r="P1" s="1"/>
      <c r="Q1" s="1"/>
      <c r="R1" s="2"/>
      <c r="S1" s="1"/>
      <c r="T1" s="1"/>
      <c r="U1" s="2"/>
      <c r="V1" s="1"/>
      <c r="W1" s="1"/>
      <c r="X1" s="1"/>
      <c r="Y1" s="1"/>
      <c r="Z1" s="1"/>
      <c r="AA1" s="2"/>
      <c r="AB1" s="1"/>
      <c r="AC1" s="1"/>
      <c r="AD1" s="1"/>
      <c r="AE1" s="1"/>
      <c r="AF1" s="1"/>
      <c r="AG1" s="1"/>
      <c r="AH1" s="1"/>
      <c r="AI1" s="1"/>
      <c r="AJ1" s="1"/>
      <c r="AK1" s="1"/>
      <c r="AL1" s="1"/>
      <c r="AM1" s="1"/>
      <c r="AN1" s="1"/>
      <c r="AO1" s="1"/>
      <c r="AP1" s="1"/>
      <c r="AQ1" s="1"/>
      <c r="AR1" s="1"/>
      <c r="AS1" s="1"/>
      <c r="AT1" s="1"/>
      <c r="AU1" s="1"/>
      <c r="AV1" s="1"/>
      <c r="AW1" s="1"/>
      <c r="AX1" s="1"/>
      <c r="AY1" s="1"/>
      <c r="AZ1" s="1"/>
      <c r="BA1" s="1"/>
      <c r="BB1" s="2"/>
      <c r="BC1" s="1"/>
      <c r="BD1" s="1"/>
      <c r="BE1" s="1"/>
      <c r="BF1" s="3"/>
    </row>
    <row r="2" spans="1:58" x14ac:dyDescent="0.2">
      <c r="A2" s="222" t="s">
        <v>202</v>
      </c>
      <c r="B2" s="219"/>
      <c r="C2" s="1"/>
      <c r="D2" s="1"/>
      <c r="E2" s="1"/>
      <c r="F2" s="1"/>
      <c r="G2" s="1"/>
      <c r="H2" s="1"/>
      <c r="I2" s="1"/>
      <c r="J2" s="1"/>
      <c r="K2" s="1"/>
      <c r="L2" s="2"/>
      <c r="M2" s="1"/>
      <c r="N2" s="1"/>
      <c r="O2" s="2"/>
      <c r="P2" s="1"/>
      <c r="Q2" s="1"/>
      <c r="R2" s="2"/>
      <c r="S2" s="1"/>
      <c r="T2" s="1"/>
      <c r="U2" s="2"/>
      <c r="V2" s="1"/>
      <c r="W2" s="1"/>
      <c r="X2" s="1"/>
      <c r="Y2" s="1"/>
      <c r="Z2" s="1"/>
      <c r="AA2" s="2"/>
      <c r="AB2" s="1"/>
      <c r="AC2" s="1"/>
      <c r="AD2" s="1"/>
      <c r="AE2" s="1"/>
      <c r="AF2" s="1"/>
      <c r="AG2" s="1"/>
      <c r="AH2" s="1"/>
      <c r="AI2" s="1"/>
      <c r="AJ2" s="1"/>
      <c r="AK2" s="1"/>
      <c r="AL2" s="1"/>
      <c r="AM2" s="1"/>
      <c r="AN2" s="1"/>
      <c r="AO2" s="1"/>
      <c r="AP2" s="1"/>
      <c r="AQ2" s="1"/>
      <c r="AR2" s="1"/>
      <c r="AS2" s="1"/>
      <c r="AT2" s="1"/>
      <c r="AU2" s="1"/>
      <c r="AV2" s="1"/>
      <c r="AW2" s="1"/>
      <c r="AX2" s="1"/>
      <c r="AY2" s="1"/>
      <c r="AZ2" s="1"/>
      <c r="BA2" s="1"/>
      <c r="BB2" s="2"/>
      <c r="BC2" s="1"/>
      <c r="BD2" s="1"/>
      <c r="BE2" s="1"/>
      <c r="BF2" s="3"/>
    </row>
    <row r="3" spans="1:58" x14ac:dyDescent="0.2">
      <c r="A3" s="223" t="s">
        <v>203</v>
      </c>
      <c r="B3" s="219"/>
      <c r="C3" s="1"/>
      <c r="D3" s="1"/>
      <c r="E3" s="1"/>
      <c r="F3" s="1"/>
      <c r="G3" s="1"/>
      <c r="H3" s="1"/>
      <c r="I3" s="1"/>
      <c r="J3" s="1"/>
      <c r="K3" s="1"/>
      <c r="L3" s="2"/>
      <c r="M3" s="1"/>
      <c r="N3" s="1"/>
      <c r="O3" s="2"/>
      <c r="P3" s="1"/>
      <c r="Q3" s="1"/>
      <c r="R3" s="2"/>
      <c r="S3" s="1"/>
      <c r="T3" s="1"/>
      <c r="U3" s="2"/>
      <c r="V3" s="1"/>
      <c r="W3" s="1"/>
      <c r="X3" s="1"/>
      <c r="Y3" s="1"/>
      <c r="Z3" s="1"/>
      <c r="AA3" s="2"/>
      <c r="AB3" s="1"/>
      <c r="AC3" s="1"/>
      <c r="AD3" s="1"/>
      <c r="AE3" s="1"/>
      <c r="AF3" s="1"/>
      <c r="AG3" s="1"/>
      <c r="AH3" s="1"/>
      <c r="AI3" s="1"/>
      <c r="AJ3" s="1"/>
      <c r="AK3" s="1"/>
      <c r="AL3" s="1"/>
      <c r="AM3" s="1"/>
      <c r="AN3" s="1"/>
      <c r="AO3" s="1"/>
      <c r="AP3" s="1"/>
      <c r="AQ3" s="1"/>
      <c r="AR3" s="1"/>
      <c r="AS3" s="1"/>
      <c r="AT3" s="1"/>
      <c r="AU3" s="1"/>
      <c r="AV3" s="1"/>
      <c r="AW3" s="1"/>
      <c r="AX3" s="1"/>
      <c r="AY3" s="1"/>
      <c r="AZ3" s="1"/>
      <c r="BA3" s="1"/>
      <c r="BB3" s="2"/>
      <c r="BC3" s="1"/>
      <c r="BD3" s="1"/>
      <c r="BE3" s="1"/>
      <c r="BF3" s="3"/>
    </row>
    <row r="4" spans="1:58" x14ac:dyDescent="0.2">
      <c r="A4" s="224" t="s">
        <v>173</v>
      </c>
      <c r="B4" s="220"/>
      <c r="C4" s="1"/>
      <c r="D4" s="1"/>
      <c r="E4" s="1"/>
      <c r="F4" s="1"/>
      <c r="G4" s="1"/>
      <c r="H4" s="1"/>
      <c r="I4" s="1"/>
      <c r="J4" s="1"/>
      <c r="K4" s="1"/>
      <c r="L4" s="2"/>
      <c r="M4" s="1"/>
      <c r="N4" s="1"/>
      <c r="O4" s="2"/>
      <c r="P4" s="1"/>
      <c r="Q4" s="1"/>
      <c r="R4" s="2"/>
      <c r="S4" s="1"/>
      <c r="T4" s="1"/>
      <c r="U4" s="2"/>
      <c r="V4" s="1"/>
      <c r="W4" s="1"/>
      <c r="X4" s="1"/>
      <c r="Y4" s="1"/>
      <c r="Z4" s="1"/>
      <c r="AA4" s="2"/>
      <c r="AB4" s="1"/>
      <c r="AC4" s="1"/>
      <c r="AD4" s="1"/>
      <c r="AE4" s="1"/>
      <c r="AF4" s="1"/>
      <c r="AG4" s="1"/>
      <c r="AH4" s="1"/>
      <c r="AI4" s="1"/>
      <c r="AJ4" s="1"/>
      <c r="AK4" s="1"/>
      <c r="AL4" s="1"/>
      <c r="AM4" s="1"/>
      <c r="AN4" s="1"/>
      <c r="AO4" s="1"/>
      <c r="AP4" s="1"/>
      <c r="AQ4" s="1"/>
      <c r="AR4" s="1"/>
      <c r="AS4" s="1"/>
      <c r="AT4" s="1"/>
      <c r="AU4" s="1"/>
      <c r="AV4" s="1"/>
      <c r="AW4" s="1"/>
      <c r="AX4" s="1"/>
      <c r="AY4" s="1"/>
      <c r="AZ4" s="1"/>
      <c r="BA4" s="1"/>
      <c r="BB4" s="2"/>
      <c r="BC4" s="1"/>
      <c r="BD4" s="1"/>
      <c r="BE4" s="1"/>
      <c r="BF4" s="3"/>
    </row>
    <row r="5" spans="1:58" x14ac:dyDescent="0.2">
      <c r="A5" s="224" t="s">
        <v>204</v>
      </c>
      <c r="B5" s="221"/>
      <c r="C5" s="1"/>
      <c r="D5" s="1"/>
      <c r="E5" s="1"/>
      <c r="F5" s="1"/>
      <c r="G5" s="1"/>
      <c r="H5" s="1"/>
      <c r="I5" s="1"/>
      <c r="J5" s="1"/>
      <c r="K5" s="1"/>
      <c r="L5" s="2"/>
      <c r="M5" s="1"/>
      <c r="N5" s="1"/>
      <c r="O5" s="2"/>
      <c r="P5" s="1"/>
      <c r="Q5" s="1"/>
      <c r="R5" s="2"/>
      <c r="S5" s="1"/>
      <c r="T5" s="1"/>
      <c r="U5" s="2"/>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2"/>
      <c r="BC5" s="1"/>
      <c r="BD5" s="1"/>
      <c r="BE5" s="1"/>
      <c r="BF5" s="3"/>
    </row>
    <row r="6" spans="1:58" x14ac:dyDescent="0.2">
      <c r="A6" s="1"/>
      <c r="B6" s="1"/>
      <c r="C6" s="1"/>
      <c r="D6" s="1"/>
      <c r="E6" s="1"/>
      <c r="F6" s="1"/>
      <c r="G6" s="1"/>
      <c r="H6" s="1"/>
      <c r="I6" s="1"/>
      <c r="J6" s="1"/>
      <c r="K6" s="1"/>
      <c r="L6" s="2"/>
      <c r="M6" s="1"/>
      <c r="N6" s="1"/>
      <c r="O6" s="2"/>
      <c r="P6" s="1"/>
      <c r="Q6" s="1"/>
      <c r="R6" s="2"/>
      <c r="S6" s="1"/>
      <c r="T6" s="1"/>
      <c r="U6" s="2"/>
      <c r="V6" s="1"/>
      <c r="W6" s="1"/>
      <c r="X6" s="1"/>
      <c r="Y6" s="1"/>
      <c r="Z6" s="1"/>
      <c r="AA6" s="2"/>
      <c r="AB6" s="1"/>
      <c r="AC6" s="1"/>
      <c r="AD6" s="1"/>
      <c r="AE6" s="1"/>
      <c r="AF6" s="1"/>
      <c r="AG6" s="1"/>
      <c r="AH6" s="1"/>
      <c r="AI6" s="1"/>
      <c r="AJ6" s="1"/>
      <c r="AK6" s="1"/>
      <c r="AL6" s="1"/>
      <c r="AM6" s="1"/>
      <c r="AN6" s="1"/>
      <c r="AO6" s="1"/>
      <c r="AP6" s="1"/>
      <c r="AQ6" s="1"/>
      <c r="AR6" s="1"/>
      <c r="AS6" s="1"/>
      <c r="AT6" s="1"/>
      <c r="AU6" s="1"/>
      <c r="AV6" s="1"/>
      <c r="AW6" s="1"/>
      <c r="AX6" s="1"/>
      <c r="AY6" s="1"/>
      <c r="AZ6" s="1"/>
      <c r="BA6" s="1"/>
      <c r="BB6" s="2"/>
      <c r="BC6" s="1"/>
      <c r="BD6" s="1"/>
      <c r="BE6" s="1"/>
      <c r="BF6" s="3"/>
    </row>
    <row r="7" spans="1:58" ht="13.5" thickBot="1" x14ac:dyDescent="0.25">
      <c r="A7" s="1"/>
      <c r="B7" s="1"/>
      <c r="C7" s="183"/>
      <c r="D7" s="184" t="s">
        <v>0</v>
      </c>
      <c r="E7" s="183"/>
      <c r="F7" s="1"/>
      <c r="G7" s="1"/>
      <c r="H7" s="1"/>
      <c r="I7" s="1"/>
      <c r="J7" s="1"/>
      <c r="K7" s="1"/>
      <c r="L7" s="2"/>
      <c r="M7" s="1"/>
      <c r="N7" s="1"/>
      <c r="O7" s="2"/>
      <c r="P7" s="228" t="s">
        <v>1</v>
      </c>
      <c r="Q7" s="229"/>
      <c r="R7" s="227" t="s">
        <v>2</v>
      </c>
      <c r="S7" s="227"/>
      <c r="T7" s="227"/>
      <c r="U7" s="227" t="s">
        <v>3</v>
      </c>
      <c r="V7" s="227"/>
      <c r="W7" s="227"/>
      <c r="X7" s="227" t="s">
        <v>4</v>
      </c>
      <c r="Y7" s="227"/>
      <c r="Z7" s="227"/>
      <c r="AA7" s="227" t="s">
        <v>5</v>
      </c>
      <c r="AB7" s="227"/>
      <c r="AC7" s="227"/>
      <c r="AD7" s="227" t="s">
        <v>6</v>
      </c>
      <c r="AE7" s="227"/>
      <c r="AF7" s="227"/>
      <c r="AG7" s="227" t="s">
        <v>7</v>
      </c>
      <c r="AH7" s="227"/>
      <c r="AI7" s="227"/>
      <c r="AJ7" s="227" t="s">
        <v>8</v>
      </c>
      <c r="AK7" s="227"/>
      <c r="AL7" s="227"/>
      <c r="AM7" s="227" t="s">
        <v>9</v>
      </c>
      <c r="AN7" s="227"/>
      <c r="AO7" s="227"/>
      <c r="AP7" s="227" t="s">
        <v>10</v>
      </c>
      <c r="AQ7" s="227"/>
      <c r="AR7" s="227"/>
      <c r="AS7" s="227" t="s">
        <v>13</v>
      </c>
      <c r="AT7" s="227"/>
      <c r="AU7" s="227"/>
      <c r="AV7" s="227" t="s">
        <v>14</v>
      </c>
      <c r="AW7" s="227"/>
      <c r="AX7" s="227"/>
      <c r="AY7" s="227"/>
      <c r="AZ7" s="227"/>
      <c r="BA7" s="227"/>
      <c r="BB7" s="227"/>
      <c r="BC7" s="227"/>
      <c r="BD7" s="227"/>
      <c r="BE7" s="1"/>
      <c r="BF7" s="3"/>
    </row>
    <row r="8" spans="1:58" ht="27.95" customHeight="1" thickBot="1" x14ac:dyDescent="0.25">
      <c r="A8" s="146" t="s">
        <v>136</v>
      </c>
      <c r="B8" s="1"/>
      <c r="C8" s="183"/>
      <c r="D8" s="187">
        <v>0</v>
      </c>
      <c r="E8" s="185"/>
      <c r="F8" s="1"/>
      <c r="G8" s="1"/>
      <c r="H8" s="1"/>
      <c r="I8" s="1"/>
      <c r="J8" s="1"/>
      <c r="K8" s="1"/>
      <c r="L8" s="234" t="s">
        <v>15</v>
      </c>
      <c r="M8" s="235"/>
      <c r="N8" s="236"/>
      <c r="O8" s="234" t="s">
        <v>16</v>
      </c>
      <c r="P8" s="235"/>
      <c r="Q8" s="236"/>
      <c r="R8" s="230" t="str">
        <f>'Group Five'!B1</f>
        <v>Caregiver Training/Support</v>
      </c>
      <c r="S8" s="231"/>
      <c r="T8" s="232"/>
      <c r="U8" s="230" t="str">
        <f>'Group Five'!B2</f>
        <v>Child Day Care</v>
      </c>
      <c r="V8" s="231"/>
      <c r="W8" s="232"/>
      <c r="X8" s="230" t="str">
        <f>'Group Five'!B3</f>
        <v>Counseling (Gereontological)</v>
      </c>
      <c r="Y8" s="231"/>
      <c r="Z8" s="232"/>
      <c r="AA8" s="230" t="str">
        <f>'Group Five'!B4</f>
        <v>Counseling (Mental Health/Screening)</v>
      </c>
      <c r="AB8" s="231"/>
      <c r="AC8" s="232"/>
      <c r="AD8" s="230" t="str">
        <f>'Group Five'!B5</f>
        <v>Education/Training</v>
      </c>
      <c r="AE8" s="231"/>
      <c r="AF8" s="232"/>
      <c r="AG8" s="230" t="str">
        <f>'Group Five'!B6</f>
        <v>Outreach</v>
      </c>
      <c r="AH8" s="231"/>
      <c r="AI8" s="232"/>
      <c r="AJ8" s="230" t="str">
        <f>'Group Five'!B7</f>
        <v>Screening/Assessment</v>
      </c>
      <c r="AK8" s="231"/>
      <c r="AL8" s="232"/>
      <c r="AM8" s="230" t="str">
        <f>'Group Five'!B8</f>
        <v>Sitter</v>
      </c>
      <c r="AN8" s="231"/>
      <c r="AO8" s="232"/>
      <c r="AP8" s="230" t="str">
        <f>'Group Five'!B9</f>
        <v>Transportation</v>
      </c>
      <c r="AQ8" s="231"/>
      <c r="AR8" s="232"/>
      <c r="AS8" s="230">
        <f>'Group Five'!B10</f>
        <v>0</v>
      </c>
      <c r="AT8" s="231"/>
      <c r="AU8" s="232"/>
      <c r="AV8" s="230">
        <f>'Group Five'!B11</f>
        <v>0</v>
      </c>
      <c r="AW8" s="231"/>
      <c r="AX8" s="232"/>
      <c r="AY8" s="230" t="str">
        <f>'Group Five'!B12</f>
        <v>Non Group Two Services &amp; Activities</v>
      </c>
      <c r="AZ8" s="231"/>
      <c r="BA8" s="232"/>
      <c r="BB8" s="230" t="str">
        <f>'Group Five'!B13</f>
        <v>Fundraising &amp; Unallowable Activities</v>
      </c>
      <c r="BC8" s="231"/>
      <c r="BD8" s="232"/>
      <c r="BE8" s="1"/>
      <c r="BF8" s="3"/>
    </row>
    <row r="9" spans="1:58" ht="48.75" thickBot="1" x14ac:dyDescent="0.25">
      <c r="A9" s="77" t="s">
        <v>23</v>
      </c>
      <c r="B9" s="5" t="s">
        <v>24</v>
      </c>
      <c r="C9" s="5" t="s">
        <v>25</v>
      </c>
      <c r="D9" s="186" t="s">
        <v>26</v>
      </c>
      <c r="E9" s="6" t="s">
        <v>27</v>
      </c>
      <c r="F9" s="76" t="s">
        <v>28</v>
      </c>
      <c r="G9" s="5" t="s">
        <v>29</v>
      </c>
      <c r="H9" s="5" t="s">
        <v>30</v>
      </c>
      <c r="I9" s="5" t="s">
        <v>31</v>
      </c>
      <c r="J9" s="98" t="s">
        <v>32</v>
      </c>
      <c r="K9" s="6" t="s">
        <v>33</v>
      </c>
      <c r="L9" s="7" t="s">
        <v>34</v>
      </c>
      <c r="M9" s="8" t="s">
        <v>35</v>
      </c>
      <c r="N9" s="9" t="s">
        <v>36</v>
      </c>
      <c r="O9" s="7" t="s">
        <v>34</v>
      </c>
      <c r="P9" s="8" t="s">
        <v>35</v>
      </c>
      <c r="Q9" s="9" t="s">
        <v>36</v>
      </c>
      <c r="R9" s="10" t="s">
        <v>34</v>
      </c>
      <c r="S9" s="11" t="s">
        <v>35</v>
      </c>
      <c r="T9" s="12" t="s">
        <v>36</v>
      </c>
      <c r="U9" s="10" t="s">
        <v>34</v>
      </c>
      <c r="V9" s="11" t="s">
        <v>35</v>
      </c>
      <c r="W9" s="12" t="s">
        <v>36</v>
      </c>
      <c r="X9" s="13" t="s">
        <v>34</v>
      </c>
      <c r="Y9" s="11" t="s">
        <v>35</v>
      </c>
      <c r="Z9" s="12" t="s">
        <v>36</v>
      </c>
      <c r="AA9" s="10" t="s">
        <v>34</v>
      </c>
      <c r="AB9" s="11" t="s">
        <v>35</v>
      </c>
      <c r="AC9" s="12" t="s">
        <v>36</v>
      </c>
      <c r="AD9" s="10" t="s">
        <v>34</v>
      </c>
      <c r="AE9" s="11" t="s">
        <v>35</v>
      </c>
      <c r="AF9" s="12" t="s">
        <v>36</v>
      </c>
      <c r="AG9" s="10" t="s">
        <v>34</v>
      </c>
      <c r="AH9" s="11" t="s">
        <v>35</v>
      </c>
      <c r="AI9" s="12" t="s">
        <v>36</v>
      </c>
      <c r="AJ9" s="10" t="s">
        <v>34</v>
      </c>
      <c r="AK9" s="11" t="s">
        <v>35</v>
      </c>
      <c r="AL9" s="12" t="s">
        <v>36</v>
      </c>
      <c r="AM9" s="10" t="s">
        <v>34</v>
      </c>
      <c r="AN9" s="11" t="s">
        <v>35</v>
      </c>
      <c r="AO9" s="12" t="s">
        <v>36</v>
      </c>
      <c r="AP9" s="10" t="s">
        <v>34</v>
      </c>
      <c r="AQ9" s="11" t="s">
        <v>35</v>
      </c>
      <c r="AR9" s="12" t="s">
        <v>36</v>
      </c>
      <c r="AS9" s="10" t="s">
        <v>34</v>
      </c>
      <c r="AT9" s="11" t="s">
        <v>35</v>
      </c>
      <c r="AU9" s="12" t="s">
        <v>36</v>
      </c>
      <c r="AV9" s="10" t="s">
        <v>34</v>
      </c>
      <c r="AW9" s="11" t="s">
        <v>35</v>
      </c>
      <c r="AX9" s="12" t="s">
        <v>36</v>
      </c>
      <c r="AY9" s="10" t="s">
        <v>34</v>
      </c>
      <c r="AZ9" s="11" t="s">
        <v>35</v>
      </c>
      <c r="BA9" s="12" t="s">
        <v>36</v>
      </c>
      <c r="BB9" s="10" t="s">
        <v>34</v>
      </c>
      <c r="BC9" s="11" t="s">
        <v>35</v>
      </c>
      <c r="BD9" s="12" t="s">
        <v>36</v>
      </c>
      <c r="BE9" s="4"/>
      <c r="BF9" s="14" t="s">
        <v>37</v>
      </c>
    </row>
    <row r="10" spans="1:58" x14ac:dyDescent="0.2">
      <c r="A10" s="84" t="s">
        <v>38</v>
      </c>
      <c r="B10" s="84" t="s">
        <v>91</v>
      </c>
      <c r="C10" s="84">
        <v>0</v>
      </c>
      <c r="D10" s="15">
        <f t="shared" ref="D10:D34" si="0">C10*D$8</f>
        <v>0</v>
      </c>
      <c r="E10" s="21">
        <f t="shared" ref="E10:E27" si="1">C10+D10</f>
        <v>0</v>
      </c>
      <c r="F10" s="16">
        <v>0</v>
      </c>
      <c r="G10" s="85">
        <v>0</v>
      </c>
      <c r="H10" s="85">
        <v>0</v>
      </c>
      <c r="I10" s="85">
        <v>0</v>
      </c>
      <c r="J10" s="85">
        <v>0</v>
      </c>
      <c r="K10" s="17">
        <f>F10-SUM(G10:J10)</f>
        <v>0</v>
      </c>
      <c r="L10" s="86">
        <v>0</v>
      </c>
      <c r="M10" s="17">
        <f>L10*$K10</f>
        <v>0</v>
      </c>
      <c r="N10" s="18" t="e">
        <f>(M10/$K10)*$E10</f>
        <v>#DIV/0!</v>
      </c>
      <c r="O10" s="87">
        <v>0</v>
      </c>
      <c r="P10" s="17">
        <f>O10*$K10</f>
        <v>0</v>
      </c>
      <c r="Q10" s="18" t="e">
        <f>(P10/$K10)*$E10</f>
        <v>#DIV/0!</v>
      </c>
      <c r="R10" s="19">
        <v>0</v>
      </c>
      <c r="S10" s="17">
        <f>R10*$K10</f>
        <v>0</v>
      </c>
      <c r="T10" s="18">
        <f>R10*$E10</f>
        <v>0</v>
      </c>
      <c r="U10" s="19">
        <v>0</v>
      </c>
      <c r="V10" s="17">
        <f>U10*$K10</f>
        <v>0</v>
      </c>
      <c r="W10" s="18">
        <f>U10*$E10</f>
        <v>0</v>
      </c>
      <c r="X10" s="19">
        <v>0</v>
      </c>
      <c r="Y10" s="17">
        <f>X10*$K10</f>
        <v>0</v>
      </c>
      <c r="Z10" s="18">
        <f>X10*$E10</f>
        <v>0</v>
      </c>
      <c r="AA10" s="19">
        <v>0</v>
      </c>
      <c r="AB10" s="17">
        <f>AA10*$K10</f>
        <v>0</v>
      </c>
      <c r="AC10" s="18">
        <f>AA10*$E10</f>
        <v>0</v>
      </c>
      <c r="AD10" s="19">
        <v>0</v>
      </c>
      <c r="AE10" s="17">
        <f>AD10*$K10</f>
        <v>0</v>
      </c>
      <c r="AF10" s="18">
        <f>AD10*$E10</f>
        <v>0</v>
      </c>
      <c r="AG10" s="87">
        <v>0</v>
      </c>
      <c r="AH10" s="17">
        <f>AG10*$K10</f>
        <v>0</v>
      </c>
      <c r="AI10" s="18">
        <f>AG10*$E10</f>
        <v>0</v>
      </c>
      <c r="AJ10" s="19">
        <v>0</v>
      </c>
      <c r="AK10" s="17">
        <f>AJ10*$K10</f>
        <v>0</v>
      </c>
      <c r="AL10" s="18">
        <f>AJ10*$E10</f>
        <v>0</v>
      </c>
      <c r="AM10" s="19">
        <v>0</v>
      </c>
      <c r="AN10" s="17">
        <f>AM10*$K10</f>
        <v>0</v>
      </c>
      <c r="AO10" s="18">
        <f>AM10*$E10</f>
        <v>0</v>
      </c>
      <c r="AP10" s="19">
        <v>0</v>
      </c>
      <c r="AQ10" s="17">
        <f>AP10*$K10</f>
        <v>0</v>
      </c>
      <c r="AR10" s="18">
        <f>AP10*$E10</f>
        <v>0</v>
      </c>
      <c r="AS10" s="19">
        <v>0</v>
      </c>
      <c r="AT10" s="17">
        <f>AS10*$K10</f>
        <v>0</v>
      </c>
      <c r="AU10" s="18">
        <f>AS10*$E10</f>
        <v>0</v>
      </c>
      <c r="AV10" s="19">
        <v>0</v>
      </c>
      <c r="AW10" s="17">
        <f>AV10*$K10</f>
        <v>0</v>
      </c>
      <c r="AX10" s="18">
        <f>AV10*$E10</f>
        <v>0</v>
      </c>
      <c r="AY10" s="87">
        <v>0</v>
      </c>
      <c r="AZ10" s="17">
        <f>AY10*$K10</f>
        <v>0</v>
      </c>
      <c r="BA10" s="18">
        <f>AY10*$E10</f>
        <v>0</v>
      </c>
      <c r="BB10" s="87">
        <v>0</v>
      </c>
      <c r="BC10" s="17">
        <f>BB10*$K10</f>
        <v>0</v>
      </c>
      <c r="BD10" s="18">
        <f>BB10*$E10</f>
        <v>0</v>
      </c>
      <c r="BE10" s="1"/>
      <c r="BF10" s="20">
        <f>SUM(L10,O10,R10,U10,X10,AA10)+SUM(AD10,AG10,AJ10,AM10,AP10,AS10+AV10)+SUM(AY10,BB10)</f>
        <v>0</v>
      </c>
    </row>
    <row r="11" spans="1:58" x14ac:dyDescent="0.2">
      <c r="A11" s="84" t="s">
        <v>38</v>
      </c>
      <c r="B11" s="84" t="s">
        <v>91</v>
      </c>
      <c r="C11" s="84">
        <v>0</v>
      </c>
      <c r="D11" s="15">
        <f t="shared" si="0"/>
        <v>0</v>
      </c>
      <c r="E11" s="21">
        <f t="shared" si="1"/>
        <v>0</v>
      </c>
      <c r="F11" s="16">
        <v>1E-4</v>
      </c>
      <c r="G11" s="85">
        <v>0</v>
      </c>
      <c r="H11" s="85">
        <v>0</v>
      </c>
      <c r="I11" s="85">
        <v>0</v>
      </c>
      <c r="J11" s="85">
        <v>0</v>
      </c>
      <c r="K11" s="17">
        <f t="shared" ref="K11:K35" si="2">F11-SUM(G11:J11)</f>
        <v>1E-4</v>
      </c>
      <c r="L11" s="86">
        <v>0</v>
      </c>
      <c r="M11" s="17">
        <f>L11*$K11</f>
        <v>0</v>
      </c>
      <c r="N11" s="21">
        <f>(M11/$K11)*$E11</f>
        <v>0</v>
      </c>
      <c r="O11" s="87">
        <v>0</v>
      </c>
      <c r="P11" s="17">
        <f>O11*$K11</f>
        <v>0</v>
      </c>
      <c r="Q11" s="21">
        <f>(P11/$K11)*$E11</f>
        <v>0</v>
      </c>
      <c r="R11" s="19">
        <v>0</v>
      </c>
      <c r="S11" s="17">
        <f>R11*$K11</f>
        <v>0</v>
      </c>
      <c r="T11" s="21">
        <f t="shared" ref="T11:T35" si="3">R11*$E11</f>
        <v>0</v>
      </c>
      <c r="U11" s="19">
        <v>0</v>
      </c>
      <c r="V11" s="17">
        <f>U11*$K11</f>
        <v>0</v>
      </c>
      <c r="W11" s="21">
        <f t="shared" ref="W11:W35" si="4">U11*$E11</f>
        <v>0</v>
      </c>
      <c r="X11" s="19">
        <v>0</v>
      </c>
      <c r="Y11" s="17">
        <f>X11*$K11</f>
        <v>0</v>
      </c>
      <c r="Z11" s="21">
        <f t="shared" ref="Z11:Z35" si="5">X11*$E11</f>
        <v>0</v>
      </c>
      <c r="AA11" s="19">
        <v>0</v>
      </c>
      <c r="AB11" s="17">
        <f>AA11*$K11</f>
        <v>0</v>
      </c>
      <c r="AC11" s="21">
        <f t="shared" ref="AC11:AC35" si="6">AA11*$E11</f>
        <v>0</v>
      </c>
      <c r="AD11" s="19">
        <v>0</v>
      </c>
      <c r="AE11" s="17">
        <f>AD11*$K11</f>
        <v>0</v>
      </c>
      <c r="AF11" s="21">
        <f t="shared" ref="AF11:AF35" si="7">AD11*$E11</f>
        <v>0</v>
      </c>
      <c r="AG11" s="87">
        <v>0</v>
      </c>
      <c r="AH11" s="17">
        <f>AG11*$K11</f>
        <v>0</v>
      </c>
      <c r="AI11" s="21">
        <f t="shared" ref="AI11:AI35" si="8">AG11*$E11</f>
        <v>0</v>
      </c>
      <c r="AJ11" s="19">
        <v>0</v>
      </c>
      <c r="AK11" s="17">
        <f>AJ11*$K11</f>
        <v>0</v>
      </c>
      <c r="AL11" s="21">
        <f t="shared" ref="AL11:AL35" si="9">AJ11*$E11</f>
        <v>0</v>
      </c>
      <c r="AM11" s="19">
        <v>0</v>
      </c>
      <c r="AN11" s="17">
        <f>AM11*$K11</f>
        <v>0</v>
      </c>
      <c r="AO11" s="21">
        <f t="shared" ref="AO11:AO35" si="10">AM11*$E11</f>
        <v>0</v>
      </c>
      <c r="AP11" s="19">
        <v>0</v>
      </c>
      <c r="AQ11" s="17">
        <f>AP11*$K11</f>
        <v>0</v>
      </c>
      <c r="AR11" s="21">
        <f t="shared" ref="AR11:AR35" si="11">AP11*$E11</f>
        <v>0</v>
      </c>
      <c r="AS11" s="19">
        <v>0</v>
      </c>
      <c r="AT11" s="17">
        <f>AS11*$K11</f>
        <v>0</v>
      </c>
      <c r="AU11" s="21">
        <f t="shared" ref="AU11:AU35" si="12">AS11*$E11</f>
        <v>0</v>
      </c>
      <c r="AV11" s="19">
        <v>0</v>
      </c>
      <c r="AW11" s="17">
        <f>AV11*$K11</f>
        <v>0</v>
      </c>
      <c r="AX11" s="21">
        <f t="shared" ref="AX11:AX35" si="13">AV11*$E11</f>
        <v>0</v>
      </c>
      <c r="AY11" s="87">
        <v>0</v>
      </c>
      <c r="AZ11" s="17">
        <f>AY11*$K11</f>
        <v>0</v>
      </c>
      <c r="BA11" s="21">
        <f t="shared" ref="BA11:BA35" si="14">AY11*$E11</f>
        <v>0</v>
      </c>
      <c r="BB11" s="87">
        <v>0</v>
      </c>
      <c r="BC11" s="17">
        <f>BB11*$K11</f>
        <v>0</v>
      </c>
      <c r="BD11" s="21">
        <f t="shared" ref="BD11:BD35" si="15">BB11*$E11</f>
        <v>0</v>
      </c>
      <c r="BE11" s="1"/>
      <c r="BF11" s="20">
        <f t="shared" ref="BF11:BF35" si="16">SUM(L11,O11,R11,U11,X11,AA11)+SUM(AD11,AG11,AJ11,AM11,AP11,AS11+AV11)+SUM(AY11,BB11)</f>
        <v>0</v>
      </c>
    </row>
    <row r="12" spans="1:58" x14ac:dyDescent="0.2">
      <c r="A12" s="84" t="s">
        <v>38</v>
      </c>
      <c r="B12" s="84" t="s">
        <v>91</v>
      </c>
      <c r="C12" s="84">
        <v>1E-4</v>
      </c>
      <c r="D12" s="15">
        <f t="shared" si="0"/>
        <v>0</v>
      </c>
      <c r="E12" s="21">
        <f t="shared" si="1"/>
        <v>1E-4</v>
      </c>
      <c r="F12" s="16">
        <v>1E-4</v>
      </c>
      <c r="G12" s="85">
        <v>0</v>
      </c>
      <c r="H12" s="85">
        <v>0</v>
      </c>
      <c r="I12" s="85">
        <v>0</v>
      </c>
      <c r="J12" s="85">
        <v>0</v>
      </c>
      <c r="K12" s="17">
        <f t="shared" si="2"/>
        <v>1E-4</v>
      </c>
      <c r="L12" s="86">
        <v>0</v>
      </c>
      <c r="M12" s="17">
        <f>L12*$K12</f>
        <v>0</v>
      </c>
      <c r="N12" s="21">
        <f>(M12/$K12)*$E12</f>
        <v>0</v>
      </c>
      <c r="O12" s="87">
        <v>0</v>
      </c>
      <c r="P12" s="17">
        <f>O12*$K12</f>
        <v>0</v>
      </c>
      <c r="Q12" s="21">
        <f>(P12/$K12)*$E12</f>
        <v>0</v>
      </c>
      <c r="R12" s="19">
        <v>0</v>
      </c>
      <c r="S12" s="17">
        <f>R12*$K12</f>
        <v>0</v>
      </c>
      <c r="T12" s="21">
        <f t="shared" si="3"/>
        <v>0</v>
      </c>
      <c r="U12" s="19">
        <v>0</v>
      </c>
      <c r="V12" s="17">
        <f>U12*$K12</f>
        <v>0</v>
      </c>
      <c r="W12" s="21">
        <f t="shared" si="4"/>
        <v>0</v>
      </c>
      <c r="X12" s="19">
        <v>0</v>
      </c>
      <c r="Y12" s="17">
        <f>X12*$K12</f>
        <v>0</v>
      </c>
      <c r="Z12" s="21">
        <f t="shared" si="5"/>
        <v>0</v>
      </c>
      <c r="AA12" s="19">
        <v>0</v>
      </c>
      <c r="AB12" s="17">
        <f>AA12*$K12</f>
        <v>0</v>
      </c>
      <c r="AC12" s="21">
        <f t="shared" si="6"/>
        <v>0</v>
      </c>
      <c r="AD12" s="19">
        <v>0</v>
      </c>
      <c r="AE12" s="17">
        <f>AD12*$K12</f>
        <v>0</v>
      </c>
      <c r="AF12" s="21">
        <f t="shared" si="7"/>
        <v>0</v>
      </c>
      <c r="AG12" s="87">
        <v>0</v>
      </c>
      <c r="AH12" s="17">
        <f>AG12*$K12</f>
        <v>0</v>
      </c>
      <c r="AI12" s="21">
        <f t="shared" si="8"/>
        <v>0</v>
      </c>
      <c r="AJ12" s="19">
        <v>0</v>
      </c>
      <c r="AK12" s="17">
        <f>AJ12*$K12</f>
        <v>0</v>
      </c>
      <c r="AL12" s="21">
        <f t="shared" si="9"/>
        <v>0</v>
      </c>
      <c r="AM12" s="19">
        <v>0</v>
      </c>
      <c r="AN12" s="17">
        <f>AM12*$K12</f>
        <v>0</v>
      </c>
      <c r="AO12" s="21">
        <f t="shared" si="10"/>
        <v>0</v>
      </c>
      <c r="AP12" s="19">
        <v>0</v>
      </c>
      <c r="AQ12" s="17">
        <f>AP12*$K12</f>
        <v>0</v>
      </c>
      <c r="AR12" s="21">
        <f t="shared" si="11"/>
        <v>0</v>
      </c>
      <c r="AS12" s="19">
        <v>0</v>
      </c>
      <c r="AT12" s="17">
        <f>AS12*$K12</f>
        <v>0</v>
      </c>
      <c r="AU12" s="21">
        <f t="shared" si="12"/>
        <v>0</v>
      </c>
      <c r="AV12" s="19">
        <v>0</v>
      </c>
      <c r="AW12" s="17">
        <f>AV12*$K12</f>
        <v>0</v>
      </c>
      <c r="AX12" s="21">
        <f t="shared" si="13"/>
        <v>0</v>
      </c>
      <c r="AY12" s="87">
        <v>0</v>
      </c>
      <c r="AZ12" s="17">
        <f>AY12*$K12</f>
        <v>0</v>
      </c>
      <c r="BA12" s="21">
        <f t="shared" si="14"/>
        <v>0</v>
      </c>
      <c r="BB12" s="87">
        <v>0</v>
      </c>
      <c r="BC12" s="17">
        <f>BB12*$K12</f>
        <v>0</v>
      </c>
      <c r="BD12" s="21">
        <f t="shared" si="15"/>
        <v>0</v>
      </c>
      <c r="BE12" s="1"/>
      <c r="BF12" s="20">
        <f t="shared" si="16"/>
        <v>0</v>
      </c>
    </row>
    <row r="13" spans="1:58" x14ac:dyDescent="0.2">
      <c r="A13" s="84" t="s">
        <v>38</v>
      </c>
      <c r="B13" s="84" t="s">
        <v>91</v>
      </c>
      <c r="C13" s="84">
        <v>1E-4</v>
      </c>
      <c r="D13" s="15">
        <f t="shared" si="0"/>
        <v>0</v>
      </c>
      <c r="E13" s="21">
        <f t="shared" si="1"/>
        <v>1E-4</v>
      </c>
      <c r="F13" s="16">
        <v>1E-4</v>
      </c>
      <c r="G13" s="85">
        <v>0</v>
      </c>
      <c r="H13" s="85">
        <v>0</v>
      </c>
      <c r="I13" s="85">
        <v>0</v>
      </c>
      <c r="J13" s="85">
        <v>0</v>
      </c>
      <c r="K13" s="17">
        <f t="shared" si="2"/>
        <v>1E-4</v>
      </c>
      <c r="L13" s="86">
        <v>0</v>
      </c>
      <c r="M13" s="17">
        <f t="shared" ref="M13:M35" si="17">L13*$K13</f>
        <v>0</v>
      </c>
      <c r="N13" s="21">
        <f t="shared" ref="N13:N35" si="18">(M13/$K13)*$E13</f>
        <v>0</v>
      </c>
      <c r="O13" s="87">
        <v>0</v>
      </c>
      <c r="P13" s="17">
        <f t="shared" ref="P13:P35" si="19">O13*$K13</f>
        <v>0</v>
      </c>
      <c r="Q13" s="21">
        <f t="shared" ref="Q13:Q35" si="20">(P13/$K13)*$E13</f>
        <v>0</v>
      </c>
      <c r="R13" s="19">
        <v>0</v>
      </c>
      <c r="S13" s="17">
        <f t="shared" ref="S13:S35" si="21">R13*$K13</f>
        <v>0</v>
      </c>
      <c r="T13" s="21">
        <f t="shared" si="3"/>
        <v>0</v>
      </c>
      <c r="U13" s="19">
        <v>0</v>
      </c>
      <c r="V13" s="17">
        <f t="shared" ref="V13:V35" si="22">U13*$K13</f>
        <v>0</v>
      </c>
      <c r="W13" s="21">
        <f t="shared" si="4"/>
        <v>0</v>
      </c>
      <c r="X13" s="19">
        <v>0</v>
      </c>
      <c r="Y13" s="17">
        <f t="shared" ref="Y13:Y35" si="23">X13*$K13</f>
        <v>0</v>
      </c>
      <c r="Z13" s="21">
        <f t="shared" si="5"/>
        <v>0</v>
      </c>
      <c r="AA13" s="19">
        <v>0</v>
      </c>
      <c r="AB13" s="17">
        <f t="shared" ref="AB13:AB35" si="24">AA13*$K13</f>
        <v>0</v>
      </c>
      <c r="AC13" s="21">
        <f t="shared" si="6"/>
        <v>0</v>
      </c>
      <c r="AD13" s="19">
        <v>0</v>
      </c>
      <c r="AE13" s="17">
        <f t="shared" ref="AE13:AE35" si="25">AD13*$K13</f>
        <v>0</v>
      </c>
      <c r="AF13" s="21">
        <f t="shared" si="7"/>
        <v>0</v>
      </c>
      <c r="AG13" s="87">
        <v>0</v>
      </c>
      <c r="AH13" s="17">
        <f t="shared" ref="AH13:AH35" si="26">AG13*$K13</f>
        <v>0</v>
      </c>
      <c r="AI13" s="21">
        <f t="shared" si="8"/>
        <v>0</v>
      </c>
      <c r="AJ13" s="19">
        <v>0</v>
      </c>
      <c r="AK13" s="17">
        <f t="shared" ref="AK13:AK35" si="27">AJ13*$K13</f>
        <v>0</v>
      </c>
      <c r="AL13" s="21">
        <f t="shared" si="9"/>
        <v>0</v>
      </c>
      <c r="AM13" s="19">
        <v>0</v>
      </c>
      <c r="AN13" s="17">
        <f t="shared" ref="AN13:AN35" si="28">AM13*$K13</f>
        <v>0</v>
      </c>
      <c r="AO13" s="21">
        <f t="shared" si="10"/>
        <v>0</v>
      </c>
      <c r="AP13" s="19">
        <v>0</v>
      </c>
      <c r="AQ13" s="17">
        <f t="shared" ref="AQ13:AQ35" si="29">AP13*$K13</f>
        <v>0</v>
      </c>
      <c r="AR13" s="21">
        <f t="shared" si="11"/>
        <v>0</v>
      </c>
      <c r="AS13" s="19">
        <v>0</v>
      </c>
      <c r="AT13" s="17">
        <f t="shared" ref="AT13:AT35" si="30">AS13*$K13</f>
        <v>0</v>
      </c>
      <c r="AU13" s="21">
        <f t="shared" si="12"/>
        <v>0</v>
      </c>
      <c r="AV13" s="19">
        <v>0</v>
      </c>
      <c r="AW13" s="17">
        <f t="shared" ref="AW13:AW35" si="31">AV13*$K13</f>
        <v>0</v>
      </c>
      <c r="AX13" s="21">
        <f t="shared" si="13"/>
        <v>0</v>
      </c>
      <c r="AY13" s="87">
        <v>0</v>
      </c>
      <c r="AZ13" s="17">
        <f t="shared" ref="AZ13:AZ35" si="32">AY13*$K13</f>
        <v>0</v>
      </c>
      <c r="BA13" s="21">
        <f t="shared" si="14"/>
        <v>0</v>
      </c>
      <c r="BB13" s="87">
        <v>0</v>
      </c>
      <c r="BC13" s="17">
        <f t="shared" ref="BC13:BC35" si="33">BB13*$K13</f>
        <v>0</v>
      </c>
      <c r="BD13" s="21">
        <f t="shared" si="15"/>
        <v>0</v>
      </c>
      <c r="BE13" s="1"/>
      <c r="BF13" s="20">
        <f t="shared" si="16"/>
        <v>0</v>
      </c>
    </row>
    <row r="14" spans="1:58" x14ac:dyDescent="0.2">
      <c r="A14" s="84" t="s">
        <v>38</v>
      </c>
      <c r="B14" s="84" t="s">
        <v>91</v>
      </c>
      <c r="C14" s="84">
        <v>1E-4</v>
      </c>
      <c r="D14" s="15">
        <f t="shared" si="0"/>
        <v>0</v>
      </c>
      <c r="E14" s="21">
        <f t="shared" si="1"/>
        <v>1E-4</v>
      </c>
      <c r="F14" s="16">
        <v>1E-4</v>
      </c>
      <c r="G14" s="85">
        <v>0</v>
      </c>
      <c r="H14" s="85">
        <v>0</v>
      </c>
      <c r="I14" s="85">
        <v>0</v>
      </c>
      <c r="J14" s="85">
        <v>0</v>
      </c>
      <c r="K14" s="17">
        <f t="shared" si="2"/>
        <v>1E-4</v>
      </c>
      <c r="L14" s="86">
        <v>0</v>
      </c>
      <c r="M14" s="17">
        <f t="shared" si="17"/>
        <v>0</v>
      </c>
      <c r="N14" s="21">
        <f t="shared" si="18"/>
        <v>0</v>
      </c>
      <c r="O14" s="87">
        <v>0</v>
      </c>
      <c r="P14" s="17">
        <f t="shared" si="19"/>
        <v>0</v>
      </c>
      <c r="Q14" s="21">
        <f t="shared" si="20"/>
        <v>0</v>
      </c>
      <c r="R14" s="19">
        <v>0</v>
      </c>
      <c r="S14" s="17">
        <f t="shared" si="21"/>
        <v>0</v>
      </c>
      <c r="T14" s="21">
        <f t="shared" si="3"/>
        <v>0</v>
      </c>
      <c r="U14" s="19">
        <v>0</v>
      </c>
      <c r="V14" s="17">
        <f t="shared" si="22"/>
        <v>0</v>
      </c>
      <c r="W14" s="21">
        <f t="shared" si="4"/>
        <v>0</v>
      </c>
      <c r="X14" s="19">
        <v>0</v>
      </c>
      <c r="Y14" s="17">
        <f t="shared" si="23"/>
        <v>0</v>
      </c>
      <c r="Z14" s="21">
        <f t="shared" si="5"/>
        <v>0</v>
      </c>
      <c r="AA14" s="19">
        <v>0</v>
      </c>
      <c r="AB14" s="17">
        <f t="shared" si="24"/>
        <v>0</v>
      </c>
      <c r="AC14" s="21">
        <f t="shared" si="6"/>
        <v>0</v>
      </c>
      <c r="AD14" s="19">
        <v>0</v>
      </c>
      <c r="AE14" s="17">
        <f t="shared" si="25"/>
        <v>0</v>
      </c>
      <c r="AF14" s="21">
        <f t="shared" si="7"/>
        <v>0</v>
      </c>
      <c r="AG14" s="87">
        <v>0</v>
      </c>
      <c r="AH14" s="17">
        <f t="shared" si="26"/>
        <v>0</v>
      </c>
      <c r="AI14" s="21">
        <f t="shared" si="8"/>
        <v>0</v>
      </c>
      <c r="AJ14" s="19">
        <v>0</v>
      </c>
      <c r="AK14" s="17">
        <f t="shared" si="27"/>
        <v>0</v>
      </c>
      <c r="AL14" s="21">
        <f t="shared" si="9"/>
        <v>0</v>
      </c>
      <c r="AM14" s="19">
        <v>0</v>
      </c>
      <c r="AN14" s="17">
        <f t="shared" si="28"/>
        <v>0</v>
      </c>
      <c r="AO14" s="21">
        <f t="shared" si="10"/>
        <v>0</v>
      </c>
      <c r="AP14" s="19">
        <v>0</v>
      </c>
      <c r="AQ14" s="17">
        <f t="shared" si="29"/>
        <v>0</v>
      </c>
      <c r="AR14" s="21">
        <f t="shared" si="11"/>
        <v>0</v>
      </c>
      <c r="AS14" s="19">
        <v>0</v>
      </c>
      <c r="AT14" s="17">
        <f t="shared" si="30"/>
        <v>0</v>
      </c>
      <c r="AU14" s="21">
        <f t="shared" si="12"/>
        <v>0</v>
      </c>
      <c r="AV14" s="19">
        <v>0</v>
      </c>
      <c r="AW14" s="17">
        <f t="shared" si="31"/>
        <v>0</v>
      </c>
      <c r="AX14" s="21">
        <f t="shared" si="13"/>
        <v>0</v>
      </c>
      <c r="AY14" s="87">
        <v>0</v>
      </c>
      <c r="AZ14" s="17">
        <f t="shared" si="32"/>
        <v>0</v>
      </c>
      <c r="BA14" s="21">
        <f t="shared" si="14"/>
        <v>0</v>
      </c>
      <c r="BB14" s="87">
        <v>0</v>
      </c>
      <c r="BC14" s="17">
        <f t="shared" si="33"/>
        <v>0</v>
      </c>
      <c r="BD14" s="21">
        <f t="shared" si="15"/>
        <v>0</v>
      </c>
      <c r="BE14" s="1"/>
      <c r="BF14" s="20">
        <f t="shared" si="16"/>
        <v>0</v>
      </c>
    </row>
    <row r="15" spans="1:58" x14ac:dyDescent="0.2">
      <c r="A15" s="84" t="s">
        <v>38</v>
      </c>
      <c r="B15" s="84" t="s">
        <v>91</v>
      </c>
      <c r="C15" s="84">
        <v>1E-4</v>
      </c>
      <c r="D15" s="15">
        <f t="shared" si="0"/>
        <v>0</v>
      </c>
      <c r="E15" s="21">
        <f t="shared" si="1"/>
        <v>1E-4</v>
      </c>
      <c r="F15" s="16">
        <v>1E-4</v>
      </c>
      <c r="G15" s="85">
        <v>0</v>
      </c>
      <c r="H15" s="85">
        <v>0</v>
      </c>
      <c r="I15" s="85">
        <v>0</v>
      </c>
      <c r="J15" s="85">
        <v>0</v>
      </c>
      <c r="K15" s="17">
        <f t="shared" si="2"/>
        <v>1E-4</v>
      </c>
      <c r="L15" s="86">
        <v>0</v>
      </c>
      <c r="M15" s="17">
        <f t="shared" si="17"/>
        <v>0</v>
      </c>
      <c r="N15" s="21">
        <f t="shared" si="18"/>
        <v>0</v>
      </c>
      <c r="O15" s="87">
        <v>0</v>
      </c>
      <c r="P15" s="17">
        <f t="shared" si="19"/>
        <v>0</v>
      </c>
      <c r="Q15" s="21">
        <f t="shared" si="20"/>
        <v>0</v>
      </c>
      <c r="R15" s="19">
        <v>0</v>
      </c>
      <c r="S15" s="17">
        <f t="shared" si="21"/>
        <v>0</v>
      </c>
      <c r="T15" s="21">
        <f t="shared" si="3"/>
        <v>0</v>
      </c>
      <c r="U15" s="19">
        <v>0</v>
      </c>
      <c r="V15" s="17">
        <f t="shared" si="22"/>
        <v>0</v>
      </c>
      <c r="W15" s="21">
        <f t="shared" si="4"/>
        <v>0</v>
      </c>
      <c r="X15" s="19">
        <v>0</v>
      </c>
      <c r="Y15" s="17">
        <f t="shared" si="23"/>
        <v>0</v>
      </c>
      <c r="Z15" s="21">
        <f t="shared" si="5"/>
        <v>0</v>
      </c>
      <c r="AA15" s="19">
        <v>0</v>
      </c>
      <c r="AB15" s="17">
        <f t="shared" si="24"/>
        <v>0</v>
      </c>
      <c r="AC15" s="21">
        <f t="shared" si="6"/>
        <v>0</v>
      </c>
      <c r="AD15" s="19">
        <v>0</v>
      </c>
      <c r="AE15" s="17">
        <f t="shared" si="25"/>
        <v>0</v>
      </c>
      <c r="AF15" s="21">
        <f t="shared" si="7"/>
        <v>0</v>
      </c>
      <c r="AG15" s="87">
        <v>0</v>
      </c>
      <c r="AH15" s="17">
        <f t="shared" si="26"/>
        <v>0</v>
      </c>
      <c r="AI15" s="21">
        <f t="shared" si="8"/>
        <v>0</v>
      </c>
      <c r="AJ15" s="19">
        <v>0</v>
      </c>
      <c r="AK15" s="17">
        <f t="shared" si="27"/>
        <v>0</v>
      </c>
      <c r="AL15" s="21">
        <f t="shared" si="9"/>
        <v>0</v>
      </c>
      <c r="AM15" s="19">
        <v>0</v>
      </c>
      <c r="AN15" s="17">
        <f t="shared" si="28"/>
        <v>0</v>
      </c>
      <c r="AO15" s="21">
        <f t="shared" si="10"/>
        <v>0</v>
      </c>
      <c r="AP15" s="19">
        <v>0</v>
      </c>
      <c r="AQ15" s="17">
        <f t="shared" si="29"/>
        <v>0</v>
      </c>
      <c r="AR15" s="21">
        <f t="shared" si="11"/>
        <v>0</v>
      </c>
      <c r="AS15" s="19">
        <v>0</v>
      </c>
      <c r="AT15" s="17">
        <f t="shared" si="30"/>
        <v>0</v>
      </c>
      <c r="AU15" s="21">
        <f t="shared" si="12"/>
        <v>0</v>
      </c>
      <c r="AV15" s="19">
        <v>0</v>
      </c>
      <c r="AW15" s="17">
        <f t="shared" si="31"/>
        <v>0</v>
      </c>
      <c r="AX15" s="21">
        <f t="shared" si="13"/>
        <v>0</v>
      </c>
      <c r="AY15" s="87">
        <v>0</v>
      </c>
      <c r="AZ15" s="17">
        <f t="shared" si="32"/>
        <v>0</v>
      </c>
      <c r="BA15" s="21">
        <f t="shared" si="14"/>
        <v>0</v>
      </c>
      <c r="BB15" s="87">
        <v>0</v>
      </c>
      <c r="BC15" s="17">
        <f t="shared" si="33"/>
        <v>0</v>
      </c>
      <c r="BD15" s="21">
        <f t="shared" si="15"/>
        <v>0</v>
      </c>
      <c r="BE15" s="1"/>
      <c r="BF15" s="20">
        <f t="shared" si="16"/>
        <v>0</v>
      </c>
    </row>
    <row r="16" spans="1:58" x14ac:dyDescent="0.2">
      <c r="A16" s="84" t="s">
        <v>38</v>
      </c>
      <c r="B16" s="84" t="s">
        <v>91</v>
      </c>
      <c r="C16" s="84">
        <v>1E-4</v>
      </c>
      <c r="D16" s="15">
        <f t="shared" si="0"/>
        <v>0</v>
      </c>
      <c r="E16" s="21">
        <f t="shared" si="1"/>
        <v>1E-4</v>
      </c>
      <c r="F16" s="16">
        <v>1E-4</v>
      </c>
      <c r="G16" s="85">
        <v>0</v>
      </c>
      <c r="H16" s="85">
        <v>0</v>
      </c>
      <c r="I16" s="85">
        <v>0</v>
      </c>
      <c r="J16" s="85">
        <v>0</v>
      </c>
      <c r="K16" s="17">
        <f t="shared" si="2"/>
        <v>1E-4</v>
      </c>
      <c r="L16" s="86">
        <v>0</v>
      </c>
      <c r="M16" s="17">
        <f t="shared" si="17"/>
        <v>0</v>
      </c>
      <c r="N16" s="21">
        <f t="shared" si="18"/>
        <v>0</v>
      </c>
      <c r="O16" s="87">
        <v>0</v>
      </c>
      <c r="P16" s="17">
        <f t="shared" si="19"/>
        <v>0</v>
      </c>
      <c r="Q16" s="21">
        <f t="shared" si="20"/>
        <v>0</v>
      </c>
      <c r="R16" s="19">
        <v>0</v>
      </c>
      <c r="S16" s="17">
        <f t="shared" si="21"/>
        <v>0</v>
      </c>
      <c r="T16" s="21">
        <f t="shared" si="3"/>
        <v>0</v>
      </c>
      <c r="U16" s="19">
        <v>0</v>
      </c>
      <c r="V16" s="17">
        <f t="shared" si="22"/>
        <v>0</v>
      </c>
      <c r="W16" s="21">
        <f t="shared" si="4"/>
        <v>0</v>
      </c>
      <c r="X16" s="19">
        <v>0</v>
      </c>
      <c r="Y16" s="17">
        <f t="shared" si="23"/>
        <v>0</v>
      </c>
      <c r="Z16" s="21">
        <f t="shared" si="5"/>
        <v>0</v>
      </c>
      <c r="AA16" s="19">
        <v>0</v>
      </c>
      <c r="AB16" s="17">
        <f t="shared" si="24"/>
        <v>0</v>
      </c>
      <c r="AC16" s="21">
        <f t="shared" si="6"/>
        <v>0</v>
      </c>
      <c r="AD16" s="19">
        <v>0</v>
      </c>
      <c r="AE16" s="17">
        <f t="shared" si="25"/>
        <v>0</v>
      </c>
      <c r="AF16" s="21">
        <f t="shared" si="7"/>
        <v>0</v>
      </c>
      <c r="AG16" s="87">
        <v>0</v>
      </c>
      <c r="AH16" s="17">
        <f t="shared" si="26"/>
        <v>0</v>
      </c>
      <c r="AI16" s="21">
        <f t="shared" si="8"/>
        <v>0</v>
      </c>
      <c r="AJ16" s="19">
        <v>0</v>
      </c>
      <c r="AK16" s="17">
        <f t="shared" si="27"/>
        <v>0</v>
      </c>
      <c r="AL16" s="21">
        <f t="shared" si="9"/>
        <v>0</v>
      </c>
      <c r="AM16" s="19">
        <v>0</v>
      </c>
      <c r="AN16" s="17">
        <f t="shared" si="28"/>
        <v>0</v>
      </c>
      <c r="AO16" s="21">
        <f t="shared" si="10"/>
        <v>0</v>
      </c>
      <c r="AP16" s="19">
        <v>0</v>
      </c>
      <c r="AQ16" s="17">
        <f t="shared" si="29"/>
        <v>0</v>
      </c>
      <c r="AR16" s="21">
        <f t="shared" si="11"/>
        <v>0</v>
      </c>
      <c r="AS16" s="19">
        <v>0</v>
      </c>
      <c r="AT16" s="17">
        <f t="shared" si="30"/>
        <v>0</v>
      </c>
      <c r="AU16" s="21">
        <f t="shared" si="12"/>
        <v>0</v>
      </c>
      <c r="AV16" s="19">
        <v>0</v>
      </c>
      <c r="AW16" s="17">
        <f t="shared" si="31"/>
        <v>0</v>
      </c>
      <c r="AX16" s="21">
        <f t="shared" si="13"/>
        <v>0</v>
      </c>
      <c r="AY16" s="87">
        <v>0</v>
      </c>
      <c r="AZ16" s="17">
        <f t="shared" si="32"/>
        <v>0</v>
      </c>
      <c r="BA16" s="21">
        <f t="shared" si="14"/>
        <v>0</v>
      </c>
      <c r="BB16" s="87">
        <v>0</v>
      </c>
      <c r="BC16" s="17">
        <f t="shared" si="33"/>
        <v>0</v>
      </c>
      <c r="BD16" s="21">
        <f t="shared" si="15"/>
        <v>0</v>
      </c>
      <c r="BE16" s="1"/>
      <c r="BF16" s="20">
        <f t="shared" si="16"/>
        <v>0</v>
      </c>
    </row>
    <row r="17" spans="1:58" x14ac:dyDescent="0.2">
      <c r="A17" s="84" t="s">
        <v>38</v>
      </c>
      <c r="B17" s="84" t="s">
        <v>91</v>
      </c>
      <c r="C17" s="84">
        <v>1E-4</v>
      </c>
      <c r="D17" s="15">
        <f t="shared" si="0"/>
        <v>0</v>
      </c>
      <c r="E17" s="21">
        <f t="shared" si="1"/>
        <v>1E-4</v>
      </c>
      <c r="F17" s="16">
        <v>1E-4</v>
      </c>
      <c r="G17" s="85">
        <v>0</v>
      </c>
      <c r="H17" s="85">
        <v>0</v>
      </c>
      <c r="I17" s="85">
        <v>0</v>
      </c>
      <c r="J17" s="85">
        <v>0</v>
      </c>
      <c r="K17" s="17">
        <f t="shared" si="2"/>
        <v>1E-4</v>
      </c>
      <c r="L17" s="86">
        <v>0</v>
      </c>
      <c r="M17" s="17">
        <f t="shared" si="17"/>
        <v>0</v>
      </c>
      <c r="N17" s="21">
        <f t="shared" si="18"/>
        <v>0</v>
      </c>
      <c r="O17" s="87">
        <v>0</v>
      </c>
      <c r="P17" s="17">
        <f t="shared" si="19"/>
        <v>0</v>
      </c>
      <c r="Q17" s="21">
        <f t="shared" si="20"/>
        <v>0</v>
      </c>
      <c r="R17" s="19">
        <v>0</v>
      </c>
      <c r="S17" s="17">
        <f t="shared" si="21"/>
        <v>0</v>
      </c>
      <c r="T17" s="21">
        <f t="shared" si="3"/>
        <v>0</v>
      </c>
      <c r="U17" s="19">
        <v>0</v>
      </c>
      <c r="V17" s="17">
        <f t="shared" si="22"/>
        <v>0</v>
      </c>
      <c r="W17" s="21">
        <f t="shared" si="4"/>
        <v>0</v>
      </c>
      <c r="X17" s="19">
        <v>0</v>
      </c>
      <c r="Y17" s="17">
        <f t="shared" si="23"/>
        <v>0</v>
      </c>
      <c r="Z17" s="21">
        <f t="shared" si="5"/>
        <v>0</v>
      </c>
      <c r="AA17" s="19">
        <v>0</v>
      </c>
      <c r="AB17" s="17">
        <f t="shared" si="24"/>
        <v>0</v>
      </c>
      <c r="AC17" s="21">
        <f t="shared" si="6"/>
        <v>0</v>
      </c>
      <c r="AD17" s="19">
        <v>0</v>
      </c>
      <c r="AE17" s="17">
        <f t="shared" si="25"/>
        <v>0</v>
      </c>
      <c r="AF17" s="21">
        <f t="shared" si="7"/>
        <v>0</v>
      </c>
      <c r="AG17" s="87">
        <v>0</v>
      </c>
      <c r="AH17" s="17">
        <f t="shared" si="26"/>
        <v>0</v>
      </c>
      <c r="AI17" s="21">
        <f t="shared" si="8"/>
        <v>0</v>
      </c>
      <c r="AJ17" s="19">
        <v>0</v>
      </c>
      <c r="AK17" s="17">
        <f t="shared" si="27"/>
        <v>0</v>
      </c>
      <c r="AL17" s="21">
        <f t="shared" si="9"/>
        <v>0</v>
      </c>
      <c r="AM17" s="19">
        <v>0</v>
      </c>
      <c r="AN17" s="17">
        <f t="shared" si="28"/>
        <v>0</v>
      </c>
      <c r="AO17" s="21">
        <f t="shared" si="10"/>
        <v>0</v>
      </c>
      <c r="AP17" s="19">
        <v>0</v>
      </c>
      <c r="AQ17" s="17">
        <f t="shared" si="29"/>
        <v>0</v>
      </c>
      <c r="AR17" s="21">
        <f t="shared" si="11"/>
        <v>0</v>
      </c>
      <c r="AS17" s="19">
        <v>0</v>
      </c>
      <c r="AT17" s="17">
        <f t="shared" si="30"/>
        <v>0</v>
      </c>
      <c r="AU17" s="21">
        <f t="shared" si="12"/>
        <v>0</v>
      </c>
      <c r="AV17" s="19">
        <v>0</v>
      </c>
      <c r="AW17" s="17">
        <f t="shared" si="31"/>
        <v>0</v>
      </c>
      <c r="AX17" s="21">
        <f t="shared" si="13"/>
        <v>0</v>
      </c>
      <c r="AY17" s="87">
        <v>0</v>
      </c>
      <c r="AZ17" s="17">
        <f t="shared" si="32"/>
        <v>0</v>
      </c>
      <c r="BA17" s="21">
        <f t="shared" si="14"/>
        <v>0</v>
      </c>
      <c r="BB17" s="87">
        <v>0</v>
      </c>
      <c r="BC17" s="17">
        <f t="shared" si="33"/>
        <v>0</v>
      </c>
      <c r="BD17" s="21">
        <f t="shared" si="15"/>
        <v>0</v>
      </c>
      <c r="BE17" s="1"/>
      <c r="BF17" s="20">
        <f t="shared" si="16"/>
        <v>0</v>
      </c>
    </row>
    <row r="18" spans="1:58" x14ac:dyDescent="0.2">
      <c r="A18" s="84" t="s">
        <v>38</v>
      </c>
      <c r="B18" s="84" t="s">
        <v>91</v>
      </c>
      <c r="C18" s="84">
        <v>1E-4</v>
      </c>
      <c r="D18" s="15">
        <f t="shared" si="0"/>
        <v>0</v>
      </c>
      <c r="E18" s="21">
        <f t="shared" si="1"/>
        <v>1E-4</v>
      </c>
      <c r="F18" s="16">
        <v>1E-4</v>
      </c>
      <c r="G18" s="85">
        <v>0</v>
      </c>
      <c r="H18" s="85">
        <v>0</v>
      </c>
      <c r="I18" s="85">
        <v>0</v>
      </c>
      <c r="J18" s="85">
        <v>0</v>
      </c>
      <c r="K18" s="17">
        <f t="shared" si="2"/>
        <v>1E-4</v>
      </c>
      <c r="L18" s="86">
        <v>0</v>
      </c>
      <c r="M18" s="17">
        <f t="shared" si="17"/>
        <v>0</v>
      </c>
      <c r="N18" s="21">
        <f t="shared" si="18"/>
        <v>0</v>
      </c>
      <c r="O18" s="87">
        <v>0</v>
      </c>
      <c r="P18" s="17">
        <f t="shared" si="19"/>
        <v>0</v>
      </c>
      <c r="Q18" s="21">
        <f t="shared" si="20"/>
        <v>0</v>
      </c>
      <c r="R18" s="19">
        <v>0</v>
      </c>
      <c r="S18" s="17">
        <f t="shared" si="21"/>
        <v>0</v>
      </c>
      <c r="T18" s="21">
        <f t="shared" si="3"/>
        <v>0</v>
      </c>
      <c r="U18" s="19">
        <v>0</v>
      </c>
      <c r="V18" s="17">
        <f t="shared" si="22"/>
        <v>0</v>
      </c>
      <c r="W18" s="21">
        <f t="shared" si="4"/>
        <v>0</v>
      </c>
      <c r="X18" s="19">
        <v>0</v>
      </c>
      <c r="Y18" s="17">
        <f t="shared" si="23"/>
        <v>0</v>
      </c>
      <c r="Z18" s="21">
        <f t="shared" si="5"/>
        <v>0</v>
      </c>
      <c r="AA18" s="19">
        <v>0</v>
      </c>
      <c r="AB18" s="17">
        <f t="shared" si="24"/>
        <v>0</v>
      </c>
      <c r="AC18" s="21">
        <f t="shared" si="6"/>
        <v>0</v>
      </c>
      <c r="AD18" s="19">
        <v>0</v>
      </c>
      <c r="AE18" s="17">
        <f t="shared" si="25"/>
        <v>0</v>
      </c>
      <c r="AF18" s="21">
        <f t="shared" si="7"/>
        <v>0</v>
      </c>
      <c r="AG18" s="87">
        <v>0</v>
      </c>
      <c r="AH18" s="17">
        <f t="shared" si="26"/>
        <v>0</v>
      </c>
      <c r="AI18" s="21">
        <f t="shared" si="8"/>
        <v>0</v>
      </c>
      <c r="AJ18" s="19">
        <v>0</v>
      </c>
      <c r="AK18" s="17">
        <f t="shared" si="27"/>
        <v>0</v>
      </c>
      <c r="AL18" s="21">
        <f t="shared" si="9"/>
        <v>0</v>
      </c>
      <c r="AM18" s="19">
        <v>0</v>
      </c>
      <c r="AN18" s="17">
        <f t="shared" si="28"/>
        <v>0</v>
      </c>
      <c r="AO18" s="21">
        <f t="shared" si="10"/>
        <v>0</v>
      </c>
      <c r="AP18" s="19">
        <v>0</v>
      </c>
      <c r="AQ18" s="17">
        <f t="shared" si="29"/>
        <v>0</v>
      </c>
      <c r="AR18" s="21">
        <f t="shared" si="11"/>
        <v>0</v>
      </c>
      <c r="AS18" s="19">
        <v>0</v>
      </c>
      <c r="AT18" s="17">
        <f t="shared" si="30"/>
        <v>0</v>
      </c>
      <c r="AU18" s="21">
        <f t="shared" si="12"/>
        <v>0</v>
      </c>
      <c r="AV18" s="19">
        <v>0</v>
      </c>
      <c r="AW18" s="17">
        <f t="shared" si="31"/>
        <v>0</v>
      </c>
      <c r="AX18" s="21">
        <f t="shared" si="13"/>
        <v>0</v>
      </c>
      <c r="AY18" s="87">
        <v>0</v>
      </c>
      <c r="AZ18" s="17">
        <f t="shared" si="32"/>
        <v>0</v>
      </c>
      <c r="BA18" s="21">
        <f t="shared" si="14"/>
        <v>0</v>
      </c>
      <c r="BB18" s="87">
        <v>0</v>
      </c>
      <c r="BC18" s="17">
        <f t="shared" si="33"/>
        <v>0</v>
      </c>
      <c r="BD18" s="21">
        <f t="shared" si="15"/>
        <v>0</v>
      </c>
      <c r="BE18" s="1"/>
      <c r="BF18" s="20">
        <f t="shared" si="16"/>
        <v>0</v>
      </c>
    </row>
    <row r="19" spans="1:58" x14ac:dyDescent="0.2">
      <c r="A19" s="84" t="s">
        <v>38</v>
      </c>
      <c r="B19" s="84" t="s">
        <v>91</v>
      </c>
      <c r="C19" s="84">
        <v>1E-4</v>
      </c>
      <c r="D19" s="15">
        <f t="shared" si="0"/>
        <v>0</v>
      </c>
      <c r="E19" s="21">
        <f t="shared" si="1"/>
        <v>1E-4</v>
      </c>
      <c r="F19" s="16">
        <v>1E-4</v>
      </c>
      <c r="G19" s="85">
        <v>0</v>
      </c>
      <c r="H19" s="85">
        <v>0</v>
      </c>
      <c r="I19" s="85">
        <v>0</v>
      </c>
      <c r="J19" s="85">
        <v>0</v>
      </c>
      <c r="K19" s="17">
        <f t="shared" si="2"/>
        <v>1E-4</v>
      </c>
      <c r="L19" s="86">
        <v>0</v>
      </c>
      <c r="M19" s="17">
        <f t="shared" si="17"/>
        <v>0</v>
      </c>
      <c r="N19" s="21">
        <f t="shared" si="18"/>
        <v>0</v>
      </c>
      <c r="O19" s="87">
        <v>0</v>
      </c>
      <c r="P19" s="17">
        <f t="shared" si="19"/>
        <v>0</v>
      </c>
      <c r="Q19" s="21">
        <f t="shared" si="20"/>
        <v>0</v>
      </c>
      <c r="R19" s="19">
        <v>0</v>
      </c>
      <c r="S19" s="17">
        <f t="shared" si="21"/>
        <v>0</v>
      </c>
      <c r="T19" s="21">
        <f t="shared" si="3"/>
        <v>0</v>
      </c>
      <c r="U19" s="19">
        <v>0</v>
      </c>
      <c r="V19" s="17">
        <f t="shared" si="22"/>
        <v>0</v>
      </c>
      <c r="W19" s="21">
        <f t="shared" si="4"/>
        <v>0</v>
      </c>
      <c r="X19" s="19">
        <v>0</v>
      </c>
      <c r="Y19" s="17">
        <f t="shared" si="23"/>
        <v>0</v>
      </c>
      <c r="Z19" s="21">
        <f t="shared" si="5"/>
        <v>0</v>
      </c>
      <c r="AA19" s="19">
        <v>0</v>
      </c>
      <c r="AB19" s="17">
        <f t="shared" si="24"/>
        <v>0</v>
      </c>
      <c r="AC19" s="21">
        <f t="shared" si="6"/>
        <v>0</v>
      </c>
      <c r="AD19" s="19">
        <v>0</v>
      </c>
      <c r="AE19" s="17">
        <f t="shared" si="25"/>
        <v>0</v>
      </c>
      <c r="AF19" s="21">
        <f t="shared" si="7"/>
        <v>0</v>
      </c>
      <c r="AG19" s="87">
        <v>0</v>
      </c>
      <c r="AH19" s="17">
        <f t="shared" si="26"/>
        <v>0</v>
      </c>
      <c r="AI19" s="21">
        <f t="shared" si="8"/>
        <v>0</v>
      </c>
      <c r="AJ19" s="19">
        <v>0</v>
      </c>
      <c r="AK19" s="17">
        <f t="shared" si="27"/>
        <v>0</v>
      </c>
      <c r="AL19" s="21">
        <f t="shared" si="9"/>
        <v>0</v>
      </c>
      <c r="AM19" s="19">
        <v>0</v>
      </c>
      <c r="AN19" s="17">
        <f t="shared" si="28"/>
        <v>0</v>
      </c>
      <c r="AO19" s="21">
        <f t="shared" si="10"/>
        <v>0</v>
      </c>
      <c r="AP19" s="19">
        <v>0</v>
      </c>
      <c r="AQ19" s="17">
        <f t="shared" si="29"/>
        <v>0</v>
      </c>
      <c r="AR19" s="21">
        <f t="shared" si="11"/>
        <v>0</v>
      </c>
      <c r="AS19" s="19">
        <v>0</v>
      </c>
      <c r="AT19" s="17">
        <f t="shared" si="30"/>
        <v>0</v>
      </c>
      <c r="AU19" s="21">
        <f t="shared" si="12"/>
        <v>0</v>
      </c>
      <c r="AV19" s="19">
        <v>0</v>
      </c>
      <c r="AW19" s="17">
        <f t="shared" si="31"/>
        <v>0</v>
      </c>
      <c r="AX19" s="21">
        <f t="shared" si="13"/>
        <v>0</v>
      </c>
      <c r="AY19" s="87">
        <v>0</v>
      </c>
      <c r="AZ19" s="17">
        <f t="shared" si="32"/>
        <v>0</v>
      </c>
      <c r="BA19" s="21">
        <f t="shared" si="14"/>
        <v>0</v>
      </c>
      <c r="BB19" s="87">
        <v>0</v>
      </c>
      <c r="BC19" s="17">
        <f t="shared" si="33"/>
        <v>0</v>
      </c>
      <c r="BD19" s="21">
        <f t="shared" si="15"/>
        <v>0</v>
      </c>
      <c r="BE19" s="1"/>
      <c r="BF19" s="20">
        <f t="shared" si="16"/>
        <v>0</v>
      </c>
    </row>
    <row r="20" spans="1:58" x14ac:dyDescent="0.2">
      <c r="A20" s="84" t="s">
        <v>38</v>
      </c>
      <c r="B20" s="84" t="s">
        <v>91</v>
      </c>
      <c r="C20" s="84">
        <v>1E-4</v>
      </c>
      <c r="D20" s="15">
        <f t="shared" si="0"/>
        <v>0</v>
      </c>
      <c r="E20" s="21">
        <f>C20+D20</f>
        <v>1E-4</v>
      </c>
      <c r="F20" s="16">
        <v>1E-4</v>
      </c>
      <c r="G20" s="85">
        <v>0</v>
      </c>
      <c r="H20" s="85">
        <v>0</v>
      </c>
      <c r="I20" s="85">
        <v>0</v>
      </c>
      <c r="J20" s="85">
        <v>0</v>
      </c>
      <c r="K20" s="17">
        <f t="shared" si="2"/>
        <v>1E-4</v>
      </c>
      <c r="L20" s="86">
        <v>0</v>
      </c>
      <c r="M20" s="17">
        <f t="shared" si="17"/>
        <v>0</v>
      </c>
      <c r="N20" s="21">
        <f t="shared" si="18"/>
        <v>0</v>
      </c>
      <c r="O20" s="87">
        <v>0</v>
      </c>
      <c r="P20" s="17">
        <f t="shared" si="19"/>
        <v>0</v>
      </c>
      <c r="Q20" s="21">
        <f t="shared" si="20"/>
        <v>0</v>
      </c>
      <c r="R20" s="19">
        <v>0</v>
      </c>
      <c r="S20" s="17">
        <f t="shared" si="21"/>
        <v>0</v>
      </c>
      <c r="T20" s="21">
        <f t="shared" si="3"/>
        <v>0</v>
      </c>
      <c r="U20" s="19">
        <v>0</v>
      </c>
      <c r="V20" s="17">
        <f t="shared" si="22"/>
        <v>0</v>
      </c>
      <c r="W20" s="21">
        <f t="shared" si="4"/>
        <v>0</v>
      </c>
      <c r="X20" s="19">
        <v>0</v>
      </c>
      <c r="Y20" s="17">
        <f t="shared" si="23"/>
        <v>0</v>
      </c>
      <c r="Z20" s="21">
        <f t="shared" si="5"/>
        <v>0</v>
      </c>
      <c r="AA20" s="19">
        <v>0</v>
      </c>
      <c r="AB20" s="17">
        <f t="shared" si="24"/>
        <v>0</v>
      </c>
      <c r="AC20" s="21">
        <f t="shared" si="6"/>
        <v>0</v>
      </c>
      <c r="AD20" s="19">
        <v>0</v>
      </c>
      <c r="AE20" s="17">
        <f t="shared" si="25"/>
        <v>0</v>
      </c>
      <c r="AF20" s="21">
        <f t="shared" si="7"/>
        <v>0</v>
      </c>
      <c r="AG20" s="87">
        <v>0</v>
      </c>
      <c r="AH20" s="17">
        <f t="shared" si="26"/>
        <v>0</v>
      </c>
      <c r="AI20" s="21">
        <f t="shared" si="8"/>
        <v>0</v>
      </c>
      <c r="AJ20" s="19">
        <v>0</v>
      </c>
      <c r="AK20" s="17">
        <f t="shared" si="27"/>
        <v>0</v>
      </c>
      <c r="AL20" s="21">
        <f t="shared" si="9"/>
        <v>0</v>
      </c>
      <c r="AM20" s="19">
        <v>0</v>
      </c>
      <c r="AN20" s="17">
        <f t="shared" si="28"/>
        <v>0</v>
      </c>
      <c r="AO20" s="21">
        <f t="shared" si="10"/>
        <v>0</v>
      </c>
      <c r="AP20" s="19">
        <v>0</v>
      </c>
      <c r="AQ20" s="17">
        <f t="shared" si="29"/>
        <v>0</v>
      </c>
      <c r="AR20" s="21">
        <f t="shared" si="11"/>
        <v>0</v>
      </c>
      <c r="AS20" s="19">
        <v>0</v>
      </c>
      <c r="AT20" s="17">
        <f t="shared" si="30"/>
        <v>0</v>
      </c>
      <c r="AU20" s="21">
        <f t="shared" si="12"/>
        <v>0</v>
      </c>
      <c r="AV20" s="19">
        <v>0</v>
      </c>
      <c r="AW20" s="17">
        <f t="shared" si="31"/>
        <v>0</v>
      </c>
      <c r="AX20" s="21">
        <f t="shared" si="13"/>
        <v>0</v>
      </c>
      <c r="AY20" s="87">
        <v>0</v>
      </c>
      <c r="AZ20" s="17">
        <f t="shared" si="32"/>
        <v>0</v>
      </c>
      <c r="BA20" s="21">
        <f t="shared" si="14"/>
        <v>0</v>
      </c>
      <c r="BB20" s="87">
        <v>0</v>
      </c>
      <c r="BC20" s="17">
        <f t="shared" si="33"/>
        <v>0</v>
      </c>
      <c r="BD20" s="21">
        <f t="shared" si="15"/>
        <v>0</v>
      </c>
      <c r="BE20" s="1"/>
      <c r="BF20" s="20">
        <f t="shared" si="16"/>
        <v>0</v>
      </c>
    </row>
    <row r="21" spans="1:58" x14ac:dyDescent="0.2">
      <c r="A21" s="84" t="s">
        <v>38</v>
      </c>
      <c r="B21" s="84" t="s">
        <v>91</v>
      </c>
      <c r="C21" s="84">
        <v>1E-4</v>
      </c>
      <c r="D21" s="15">
        <f t="shared" si="0"/>
        <v>0</v>
      </c>
      <c r="E21" s="21">
        <f t="shared" si="1"/>
        <v>1E-4</v>
      </c>
      <c r="F21" s="16">
        <v>1E-4</v>
      </c>
      <c r="G21" s="85">
        <v>0</v>
      </c>
      <c r="H21" s="85">
        <v>0</v>
      </c>
      <c r="I21" s="85">
        <v>0</v>
      </c>
      <c r="J21" s="85">
        <v>0</v>
      </c>
      <c r="K21" s="17">
        <f t="shared" si="2"/>
        <v>1E-4</v>
      </c>
      <c r="L21" s="86">
        <v>0</v>
      </c>
      <c r="M21" s="17">
        <f t="shared" si="17"/>
        <v>0</v>
      </c>
      <c r="N21" s="21">
        <f t="shared" si="18"/>
        <v>0</v>
      </c>
      <c r="O21" s="87">
        <v>0</v>
      </c>
      <c r="P21" s="17">
        <f t="shared" si="19"/>
        <v>0</v>
      </c>
      <c r="Q21" s="21">
        <f t="shared" si="20"/>
        <v>0</v>
      </c>
      <c r="R21" s="19">
        <v>0</v>
      </c>
      <c r="S21" s="17">
        <f t="shared" si="21"/>
        <v>0</v>
      </c>
      <c r="T21" s="21">
        <f t="shared" si="3"/>
        <v>0</v>
      </c>
      <c r="U21" s="19">
        <v>0</v>
      </c>
      <c r="V21" s="17">
        <f t="shared" si="22"/>
        <v>0</v>
      </c>
      <c r="W21" s="21">
        <f t="shared" si="4"/>
        <v>0</v>
      </c>
      <c r="X21" s="19">
        <v>0</v>
      </c>
      <c r="Y21" s="17">
        <f t="shared" si="23"/>
        <v>0</v>
      </c>
      <c r="Z21" s="21">
        <f t="shared" si="5"/>
        <v>0</v>
      </c>
      <c r="AA21" s="19">
        <v>0</v>
      </c>
      <c r="AB21" s="17">
        <f t="shared" si="24"/>
        <v>0</v>
      </c>
      <c r="AC21" s="21">
        <f t="shared" si="6"/>
        <v>0</v>
      </c>
      <c r="AD21" s="19">
        <v>0</v>
      </c>
      <c r="AE21" s="17">
        <f t="shared" si="25"/>
        <v>0</v>
      </c>
      <c r="AF21" s="21">
        <f t="shared" si="7"/>
        <v>0</v>
      </c>
      <c r="AG21" s="87">
        <v>0</v>
      </c>
      <c r="AH21" s="17">
        <f t="shared" si="26"/>
        <v>0</v>
      </c>
      <c r="AI21" s="21">
        <f t="shared" si="8"/>
        <v>0</v>
      </c>
      <c r="AJ21" s="19">
        <v>0</v>
      </c>
      <c r="AK21" s="17">
        <f t="shared" si="27"/>
        <v>0</v>
      </c>
      <c r="AL21" s="21">
        <f t="shared" si="9"/>
        <v>0</v>
      </c>
      <c r="AM21" s="19">
        <v>0</v>
      </c>
      <c r="AN21" s="17">
        <f t="shared" si="28"/>
        <v>0</v>
      </c>
      <c r="AO21" s="21">
        <f t="shared" si="10"/>
        <v>0</v>
      </c>
      <c r="AP21" s="19">
        <v>0</v>
      </c>
      <c r="AQ21" s="17">
        <f t="shared" si="29"/>
        <v>0</v>
      </c>
      <c r="AR21" s="21">
        <f t="shared" si="11"/>
        <v>0</v>
      </c>
      <c r="AS21" s="19">
        <v>0</v>
      </c>
      <c r="AT21" s="17">
        <f t="shared" si="30"/>
        <v>0</v>
      </c>
      <c r="AU21" s="21">
        <f t="shared" si="12"/>
        <v>0</v>
      </c>
      <c r="AV21" s="19">
        <v>0</v>
      </c>
      <c r="AW21" s="17">
        <f t="shared" si="31"/>
        <v>0</v>
      </c>
      <c r="AX21" s="21">
        <f t="shared" si="13"/>
        <v>0</v>
      </c>
      <c r="AY21" s="87">
        <v>0</v>
      </c>
      <c r="AZ21" s="17">
        <f t="shared" si="32"/>
        <v>0</v>
      </c>
      <c r="BA21" s="21">
        <f t="shared" si="14"/>
        <v>0</v>
      </c>
      <c r="BB21" s="87">
        <v>0</v>
      </c>
      <c r="BC21" s="17">
        <f t="shared" si="33"/>
        <v>0</v>
      </c>
      <c r="BD21" s="21">
        <f t="shared" si="15"/>
        <v>0</v>
      </c>
      <c r="BE21" s="1"/>
      <c r="BF21" s="20">
        <f t="shared" si="16"/>
        <v>0</v>
      </c>
    </row>
    <row r="22" spans="1:58" x14ac:dyDescent="0.2">
      <c r="A22" s="84" t="s">
        <v>38</v>
      </c>
      <c r="B22" s="84" t="s">
        <v>91</v>
      </c>
      <c r="C22" s="84">
        <v>1E-4</v>
      </c>
      <c r="D22" s="15">
        <f t="shared" si="0"/>
        <v>0</v>
      </c>
      <c r="E22" s="21">
        <f>C22+D22</f>
        <v>1E-4</v>
      </c>
      <c r="F22" s="16">
        <v>1E-4</v>
      </c>
      <c r="G22" s="85">
        <v>0</v>
      </c>
      <c r="H22" s="85">
        <v>0</v>
      </c>
      <c r="I22" s="85">
        <v>0</v>
      </c>
      <c r="J22" s="85">
        <v>0</v>
      </c>
      <c r="K22" s="17">
        <f t="shared" si="2"/>
        <v>1E-4</v>
      </c>
      <c r="L22" s="86">
        <v>0</v>
      </c>
      <c r="M22" s="17">
        <f t="shared" si="17"/>
        <v>0</v>
      </c>
      <c r="N22" s="21">
        <f t="shared" si="18"/>
        <v>0</v>
      </c>
      <c r="O22" s="87">
        <v>0</v>
      </c>
      <c r="P22" s="17">
        <f t="shared" si="19"/>
        <v>0</v>
      </c>
      <c r="Q22" s="21">
        <f t="shared" si="20"/>
        <v>0</v>
      </c>
      <c r="R22" s="19">
        <v>0</v>
      </c>
      <c r="S22" s="17">
        <f t="shared" si="21"/>
        <v>0</v>
      </c>
      <c r="T22" s="21">
        <f t="shared" si="3"/>
        <v>0</v>
      </c>
      <c r="U22" s="19">
        <v>0</v>
      </c>
      <c r="V22" s="17">
        <f t="shared" si="22"/>
        <v>0</v>
      </c>
      <c r="W22" s="21">
        <f t="shared" si="4"/>
        <v>0</v>
      </c>
      <c r="X22" s="19">
        <v>0</v>
      </c>
      <c r="Y22" s="17">
        <f t="shared" si="23"/>
        <v>0</v>
      </c>
      <c r="Z22" s="21">
        <f t="shared" si="5"/>
        <v>0</v>
      </c>
      <c r="AA22" s="19">
        <v>0</v>
      </c>
      <c r="AB22" s="17">
        <f t="shared" si="24"/>
        <v>0</v>
      </c>
      <c r="AC22" s="21">
        <f t="shared" si="6"/>
        <v>0</v>
      </c>
      <c r="AD22" s="19">
        <v>0</v>
      </c>
      <c r="AE22" s="17">
        <f t="shared" si="25"/>
        <v>0</v>
      </c>
      <c r="AF22" s="21">
        <f t="shared" si="7"/>
        <v>0</v>
      </c>
      <c r="AG22" s="87">
        <v>0</v>
      </c>
      <c r="AH22" s="17">
        <f t="shared" si="26"/>
        <v>0</v>
      </c>
      <c r="AI22" s="21">
        <f t="shared" si="8"/>
        <v>0</v>
      </c>
      <c r="AJ22" s="19">
        <v>0</v>
      </c>
      <c r="AK22" s="17">
        <f t="shared" si="27"/>
        <v>0</v>
      </c>
      <c r="AL22" s="21">
        <f t="shared" si="9"/>
        <v>0</v>
      </c>
      <c r="AM22" s="19">
        <v>0</v>
      </c>
      <c r="AN22" s="17">
        <f t="shared" si="28"/>
        <v>0</v>
      </c>
      <c r="AO22" s="21">
        <f t="shared" si="10"/>
        <v>0</v>
      </c>
      <c r="AP22" s="19">
        <v>0</v>
      </c>
      <c r="AQ22" s="17">
        <f t="shared" si="29"/>
        <v>0</v>
      </c>
      <c r="AR22" s="21">
        <f t="shared" si="11"/>
        <v>0</v>
      </c>
      <c r="AS22" s="19">
        <v>0</v>
      </c>
      <c r="AT22" s="17">
        <f t="shared" si="30"/>
        <v>0</v>
      </c>
      <c r="AU22" s="21">
        <f t="shared" si="12"/>
        <v>0</v>
      </c>
      <c r="AV22" s="19">
        <v>0</v>
      </c>
      <c r="AW22" s="17">
        <f t="shared" si="31"/>
        <v>0</v>
      </c>
      <c r="AX22" s="21">
        <f t="shared" si="13"/>
        <v>0</v>
      </c>
      <c r="AY22" s="87">
        <v>0</v>
      </c>
      <c r="AZ22" s="17">
        <f t="shared" si="32"/>
        <v>0</v>
      </c>
      <c r="BA22" s="21">
        <f t="shared" si="14"/>
        <v>0</v>
      </c>
      <c r="BB22" s="87">
        <v>0</v>
      </c>
      <c r="BC22" s="17">
        <f t="shared" si="33"/>
        <v>0</v>
      </c>
      <c r="BD22" s="21">
        <f t="shared" si="15"/>
        <v>0</v>
      </c>
      <c r="BE22" s="1"/>
      <c r="BF22" s="20">
        <f t="shared" si="16"/>
        <v>0</v>
      </c>
    </row>
    <row r="23" spans="1:58" x14ac:dyDescent="0.2">
      <c r="A23" s="84" t="s">
        <v>38</v>
      </c>
      <c r="B23" s="84" t="s">
        <v>91</v>
      </c>
      <c r="C23" s="84">
        <v>1E-4</v>
      </c>
      <c r="D23" s="15">
        <f t="shared" si="0"/>
        <v>0</v>
      </c>
      <c r="E23" s="21">
        <f>C23+D23</f>
        <v>1E-4</v>
      </c>
      <c r="F23" s="16">
        <v>1E-4</v>
      </c>
      <c r="G23" s="85">
        <v>0</v>
      </c>
      <c r="H23" s="85">
        <v>0</v>
      </c>
      <c r="I23" s="85">
        <v>0</v>
      </c>
      <c r="J23" s="85">
        <v>0</v>
      </c>
      <c r="K23" s="17">
        <f t="shared" si="2"/>
        <v>1E-4</v>
      </c>
      <c r="L23" s="86">
        <v>0</v>
      </c>
      <c r="M23" s="17">
        <f t="shared" si="17"/>
        <v>0</v>
      </c>
      <c r="N23" s="21">
        <f t="shared" si="18"/>
        <v>0</v>
      </c>
      <c r="O23" s="87">
        <v>0</v>
      </c>
      <c r="P23" s="17">
        <f t="shared" si="19"/>
        <v>0</v>
      </c>
      <c r="Q23" s="21">
        <f t="shared" si="20"/>
        <v>0</v>
      </c>
      <c r="R23" s="19">
        <v>0</v>
      </c>
      <c r="S23" s="17">
        <f t="shared" si="21"/>
        <v>0</v>
      </c>
      <c r="T23" s="21">
        <f t="shared" si="3"/>
        <v>0</v>
      </c>
      <c r="U23" s="19">
        <v>0</v>
      </c>
      <c r="V23" s="17">
        <f t="shared" si="22"/>
        <v>0</v>
      </c>
      <c r="W23" s="21">
        <f t="shared" si="4"/>
        <v>0</v>
      </c>
      <c r="X23" s="19">
        <v>0</v>
      </c>
      <c r="Y23" s="17">
        <f t="shared" si="23"/>
        <v>0</v>
      </c>
      <c r="Z23" s="21">
        <f t="shared" si="5"/>
        <v>0</v>
      </c>
      <c r="AA23" s="19">
        <v>0</v>
      </c>
      <c r="AB23" s="17">
        <f t="shared" si="24"/>
        <v>0</v>
      </c>
      <c r="AC23" s="21">
        <f t="shared" si="6"/>
        <v>0</v>
      </c>
      <c r="AD23" s="19">
        <v>0</v>
      </c>
      <c r="AE23" s="17">
        <f t="shared" si="25"/>
        <v>0</v>
      </c>
      <c r="AF23" s="21">
        <f t="shared" si="7"/>
        <v>0</v>
      </c>
      <c r="AG23" s="87">
        <v>0</v>
      </c>
      <c r="AH23" s="17">
        <f t="shared" si="26"/>
        <v>0</v>
      </c>
      <c r="AI23" s="21">
        <f t="shared" si="8"/>
        <v>0</v>
      </c>
      <c r="AJ23" s="19">
        <v>0</v>
      </c>
      <c r="AK23" s="17">
        <f t="shared" si="27"/>
        <v>0</v>
      </c>
      <c r="AL23" s="21">
        <f t="shared" si="9"/>
        <v>0</v>
      </c>
      <c r="AM23" s="19">
        <v>0</v>
      </c>
      <c r="AN23" s="17">
        <f t="shared" si="28"/>
        <v>0</v>
      </c>
      <c r="AO23" s="21">
        <f t="shared" si="10"/>
        <v>0</v>
      </c>
      <c r="AP23" s="19">
        <v>0</v>
      </c>
      <c r="AQ23" s="17">
        <f t="shared" si="29"/>
        <v>0</v>
      </c>
      <c r="AR23" s="21">
        <f t="shared" si="11"/>
        <v>0</v>
      </c>
      <c r="AS23" s="19">
        <v>0</v>
      </c>
      <c r="AT23" s="17">
        <f t="shared" si="30"/>
        <v>0</v>
      </c>
      <c r="AU23" s="21">
        <f t="shared" si="12"/>
        <v>0</v>
      </c>
      <c r="AV23" s="19">
        <v>0</v>
      </c>
      <c r="AW23" s="17">
        <f t="shared" si="31"/>
        <v>0</v>
      </c>
      <c r="AX23" s="21">
        <f t="shared" si="13"/>
        <v>0</v>
      </c>
      <c r="AY23" s="87">
        <v>0</v>
      </c>
      <c r="AZ23" s="17">
        <f t="shared" si="32"/>
        <v>0</v>
      </c>
      <c r="BA23" s="21">
        <f t="shared" si="14"/>
        <v>0</v>
      </c>
      <c r="BB23" s="87">
        <v>0</v>
      </c>
      <c r="BC23" s="17">
        <f t="shared" si="33"/>
        <v>0</v>
      </c>
      <c r="BD23" s="21">
        <f t="shared" si="15"/>
        <v>0</v>
      </c>
      <c r="BE23" s="1"/>
      <c r="BF23" s="20">
        <f t="shared" si="16"/>
        <v>0</v>
      </c>
    </row>
    <row r="24" spans="1:58" x14ac:dyDescent="0.2">
      <c r="A24" s="84" t="s">
        <v>38</v>
      </c>
      <c r="B24" s="84" t="s">
        <v>91</v>
      </c>
      <c r="C24" s="84">
        <v>1E-4</v>
      </c>
      <c r="D24" s="15">
        <f t="shared" si="0"/>
        <v>0</v>
      </c>
      <c r="E24" s="21">
        <f>C24+D24</f>
        <v>1E-4</v>
      </c>
      <c r="F24" s="16">
        <v>1E-4</v>
      </c>
      <c r="G24" s="85">
        <v>0</v>
      </c>
      <c r="H24" s="85">
        <v>0</v>
      </c>
      <c r="I24" s="85">
        <v>0</v>
      </c>
      <c r="J24" s="85">
        <v>0</v>
      </c>
      <c r="K24" s="17">
        <f t="shared" si="2"/>
        <v>1E-4</v>
      </c>
      <c r="L24" s="86">
        <v>0</v>
      </c>
      <c r="M24" s="17">
        <f t="shared" si="17"/>
        <v>0</v>
      </c>
      <c r="N24" s="21">
        <f t="shared" si="18"/>
        <v>0</v>
      </c>
      <c r="O24" s="87">
        <v>0</v>
      </c>
      <c r="P24" s="17">
        <f t="shared" si="19"/>
        <v>0</v>
      </c>
      <c r="Q24" s="21">
        <f t="shared" si="20"/>
        <v>0</v>
      </c>
      <c r="R24" s="19">
        <v>0</v>
      </c>
      <c r="S24" s="17">
        <f t="shared" si="21"/>
        <v>0</v>
      </c>
      <c r="T24" s="21">
        <f t="shared" si="3"/>
        <v>0</v>
      </c>
      <c r="U24" s="19">
        <v>0</v>
      </c>
      <c r="V24" s="17">
        <f t="shared" si="22"/>
        <v>0</v>
      </c>
      <c r="W24" s="21">
        <f t="shared" si="4"/>
        <v>0</v>
      </c>
      <c r="X24" s="19">
        <v>0</v>
      </c>
      <c r="Y24" s="17">
        <f t="shared" si="23"/>
        <v>0</v>
      </c>
      <c r="Z24" s="21">
        <f t="shared" si="5"/>
        <v>0</v>
      </c>
      <c r="AA24" s="19">
        <v>0</v>
      </c>
      <c r="AB24" s="17">
        <f t="shared" si="24"/>
        <v>0</v>
      </c>
      <c r="AC24" s="21">
        <f t="shared" si="6"/>
        <v>0</v>
      </c>
      <c r="AD24" s="19">
        <v>0</v>
      </c>
      <c r="AE24" s="17">
        <f t="shared" si="25"/>
        <v>0</v>
      </c>
      <c r="AF24" s="21">
        <f t="shared" si="7"/>
        <v>0</v>
      </c>
      <c r="AG24" s="87">
        <v>0</v>
      </c>
      <c r="AH24" s="17">
        <f t="shared" si="26"/>
        <v>0</v>
      </c>
      <c r="AI24" s="21">
        <f t="shared" si="8"/>
        <v>0</v>
      </c>
      <c r="AJ24" s="19">
        <v>0</v>
      </c>
      <c r="AK24" s="17">
        <f t="shared" si="27"/>
        <v>0</v>
      </c>
      <c r="AL24" s="21">
        <f t="shared" si="9"/>
        <v>0</v>
      </c>
      <c r="AM24" s="19">
        <v>0</v>
      </c>
      <c r="AN24" s="17">
        <f t="shared" si="28"/>
        <v>0</v>
      </c>
      <c r="AO24" s="21">
        <f t="shared" si="10"/>
        <v>0</v>
      </c>
      <c r="AP24" s="19">
        <v>0</v>
      </c>
      <c r="AQ24" s="17">
        <f t="shared" si="29"/>
        <v>0</v>
      </c>
      <c r="AR24" s="21">
        <f t="shared" si="11"/>
        <v>0</v>
      </c>
      <c r="AS24" s="19">
        <v>0</v>
      </c>
      <c r="AT24" s="17">
        <f t="shared" si="30"/>
        <v>0</v>
      </c>
      <c r="AU24" s="21">
        <f t="shared" si="12"/>
        <v>0</v>
      </c>
      <c r="AV24" s="19">
        <v>0</v>
      </c>
      <c r="AW24" s="17">
        <f t="shared" si="31"/>
        <v>0</v>
      </c>
      <c r="AX24" s="21">
        <f t="shared" si="13"/>
        <v>0</v>
      </c>
      <c r="AY24" s="87">
        <v>0</v>
      </c>
      <c r="AZ24" s="17">
        <f t="shared" si="32"/>
        <v>0</v>
      </c>
      <c r="BA24" s="21">
        <f t="shared" si="14"/>
        <v>0</v>
      </c>
      <c r="BB24" s="87">
        <v>0</v>
      </c>
      <c r="BC24" s="17">
        <f t="shared" si="33"/>
        <v>0</v>
      </c>
      <c r="BD24" s="21">
        <f t="shared" si="15"/>
        <v>0</v>
      </c>
      <c r="BE24" s="1"/>
      <c r="BF24" s="20">
        <f t="shared" si="16"/>
        <v>0</v>
      </c>
    </row>
    <row r="25" spans="1:58" x14ac:dyDescent="0.2">
      <c r="A25" s="84" t="s">
        <v>38</v>
      </c>
      <c r="B25" s="84" t="s">
        <v>91</v>
      </c>
      <c r="C25" s="84">
        <v>1E-4</v>
      </c>
      <c r="D25" s="15">
        <f t="shared" si="0"/>
        <v>0</v>
      </c>
      <c r="E25" s="21">
        <f>C25+D25</f>
        <v>1E-4</v>
      </c>
      <c r="F25" s="16">
        <v>1E-4</v>
      </c>
      <c r="G25" s="85">
        <v>0</v>
      </c>
      <c r="H25" s="85">
        <v>0</v>
      </c>
      <c r="I25" s="85">
        <v>0</v>
      </c>
      <c r="J25" s="85">
        <v>0</v>
      </c>
      <c r="K25" s="17">
        <f t="shared" si="2"/>
        <v>1E-4</v>
      </c>
      <c r="L25" s="86">
        <v>0</v>
      </c>
      <c r="M25" s="17">
        <f t="shared" si="17"/>
        <v>0</v>
      </c>
      <c r="N25" s="21">
        <f t="shared" si="18"/>
        <v>0</v>
      </c>
      <c r="O25" s="87">
        <v>0</v>
      </c>
      <c r="P25" s="17">
        <f t="shared" si="19"/>
        <v>0</v>
      </c>
      <c r="Q25" s="21">
        <f t="shared" si="20"/>
        <v>0</v>
      </c>
      <c r="R25" s="19">
        <v>0</v>
      </c>
      <c r="S25" s="17">
        <f t="shared" si="21"/>
        <v>0</v>
      </c>
      <c r="T25" s="21">
        <f t="shared" si="3"/>
        <v>0</v>
      </c>
      <c r="U25" s="19">
        <v>0</v>
      </c>
      <c r="V25" s="17">
        <f t="shared" si="22"/>
        <v>0</v>
      </c>
      <c r="W25" s="21">
        <f t="shared" si="4"/>
        <v>0</v>
      </c>
      <c r="X25" s="19">
        <v>0</v>
      </c>
      <c r="Y25" s="17">
        <f t="shared" si="23"/>
        <v>0</v>
      </c>
      <c r="Z25" s="21">
        <f t="shared" si="5"/>
        <v>0</v>
      </c>
      <c r="AA25" s="19">
        <v>0</v>
      </c>
      <c r="AB25" s="17">
        <f t="shared" si="24"/>
        <v>0</v>
      </c>
      <c r="AC25" s="21">
        <f t="shared" si="6"/>
        <v>0</v>
      </c>
      <c r="AD25" s="19">
        <v>0</v>
      </c>
      <c r="AE25" s="17">
        <f t="shared" si="25"/>
        <v>0</v>
      </c>
      <c r="AF25" s="21">
        <f t="shared" si="7"/>
        <v>0</v>
      </c>
      <c r="AG25" s="87">
        <v>0</v>
      </c>
      <c r="AH25" s="17">
        <f t="shared" si="26"/>
        <v>0</v>
      </c>
      <c r="AI25" s="21">
        <f t="shared" si="8"/>
        <v>0</v>
      </c>
      <c r="AJ25" s="19">
        <v>0</v>
      </c>
      <c r="AK25" s="17">
        <f t="shared" si="27"/>
        <v>0</v>
      </c>
      <c r="AL25" s="21">
        <f t="shared" si="9"/>
        <v>0</v>
      </c>
      <c r="AM25" s="19">
        <v>0</v>
      </c>
      <c r="AN25" s="17">
        <f t="shared" si="28"/>
        <v>0</v>
      </c>
      <c r="AO25" s="21">
        <f t="shared" si="10"/>
        <v>0</v>
      </c>
      <c r="AP25" s="19">
        <v>0</v>
      </c>
      <c r="AQ25" s="17">
        <f t="shared" si="29"/>
        <v>0</v>
      </c>
      <c r="AR25" s="21">
        <f t="shared" si="11"/>
        <v>0</v>
      </c>
      <c r="AS25" s="19">
        <v>0</v>
      </c>
      <c r="AT25" s="17">
        <f t="shared" si="30"/>
        <v>0</v>
      </c>
      <c r="AU25" s="21">
        <f t="shared" si="12"/>
        <v>0</v>
      </c>
      <c r="AV25" s="19">
        <v>0</v>
      </c>
      <c r="AW25" s="17">
        <f t="shared" si="31"/>
        <v>0</v>
      </c>
      <c r="AX25" s="21">
        <f t="shared" si="13"/>
        <v>0</v>
      </c>
      <c r="AY25" s="87">
        <v>0</v>
      </c>
      <c r="AZ25" s="17">
        <f t="shared" si="32"/>
        <v>0</v>
      </c>
      <c r="BA25" s="21">
        <f t="shared" si="14"/>
        <v>0</v>
      </c>
      <c r="BB25" s="87">
        <v>0</v>
      </c>
      <c r="BC25" s="17">
        <f t="shared" si="33"/>
        <v>0</v>
      </c>
      <c r="BD25" s="21">
        <f t="shared" si="15"/>
        <v>0</v>
      </c>
      <c r="BE25" s="1"/>
      <c r="BF25" s="20">
        <f t="shared" si="16"/>
        <v>0</v>
      </c>
    </row>
    <row r="26" spans="1:58" x14ac:dyDescent="0.2">
      <c r="A26" s="84" t="s">
        <v>38</v>
      </c>
      <c r="B26" s="84" t="s">
        <v>91</v>
      </c>
      <c r="C26" s="84">
        <v>1E-4</v>
      </c>
      <c r="D26" s="15">
        <f t="shared" si="0"/>
        <v>0</v>
      </c>
      <c r="E26" s="21">
        <f>C26+D26</f>
        <v>1E-4</v>
      </c>
      <c r="F26" s="16">
        <v>1E-4</v>
      </c>
      <c r="G26" s="85">
        <v>0</v>
      </c>
      <c r="H26" s="85">
        <v>0</v>
      </c>
      <c r="I26" s="85">
        <v>0</v>
      </c>
      <c r="J26" s="85">
        <v>0</v>
      </c>
      <c r="K26" s="17">
        <f t="shared" si="2"/>
        <v>1E-4</v>
      </c>
      <c r="L26" s="86">
        <v>0</v>
      </c>
      <c r="M26" s="17">
        <f t="shared" si="17"/>
        <v>0</v>
      </c>
      <c r="N26" s="21">
        <f t="shared" si="18"/>
        <v>0</v>
      </c>
      <c r="O26" s="87">
        <v>0</v>
      </c>
      <c r="P26" s="17">
        <f t="shared" si="19"/>
        <v>0</v>
      </c>
      <c r="Q26" s="21">
        <f t="shared" si="20"/>
        <v>0</v>
      </c>
      <c r="R26" s="19">
        <v>0</v>
      </c>
      <c r="S26" s="17">
        <f t="shared" si="21"/>
        <v>0</v>
      </c>
      <c r="T26" s="21">
        <f t="shared" si="3"/>
        <v>0</v>
      </c>
      <c r="U26" s="19">
        <v>0</v>
      </c>
      <c r="V26" s="17">
        <f t="shared" si="22"/>
        <v>0</v>
      </c>
      <c r="W26" s="21">
        <f t="shared" si="4"/>
        <v>0</v>
      </c>
      <c r="X26" s="19">
        <v>0</v>
      </c>
      <c r="Y26" s="17">
        <f t="shared" si="23"/>
        <v>0</v>
      </c>
      <c r="Z26" s="21">
        <f t="shared" si="5"/>
        <v>0</v>
      </c>
      <c r="AA26" s="19">
        <v>0</v>
      </c>
      <c r="AB26" s="17">
        <f t="shared" si="24"/>
        <v>0</v>
      </c>
      <c r="AC26" s="21">
        <f t="shared" si="6"/>
        <v>0</v>
      </c>
      <c r="AD26" s="19">
        <v>0</v>
      </c>
      <c r="AE26" s="17">
        <f t="shared" si="25"/>
        <v>0</v>
      </c>
      <c r="AF26" s="21">
        <f t="shared" si="7"/>
        <v>0</v>
      </c>
      <c r="AG26" s="87">
        <v>0</v>
      </c>
      <c r="AH26" s="17">
        <f t="shared" si="26"/>
        <v>0</v>
      </c>
      <c r="AI26" s="21">
        <f t="shared" si="8"/>
        <v>0</v>
      </c>
      <c r="AJ26" s="19">
        <v>0</v>
      </c>
      <c r="AK26" s="17">
        <f t="shared" si="27"/>
        <v>0</v>
      </c>
      <c r="AL26" s="21">
        <f t="shared" si="9"/>
        <v>0</v>
      </c>
      <c r="AM26" s="19">
        <v>0</v>
      </c>
      <c r="AN26" s="17">
        <f t="shared" si="28"/>
        <v>0</v>
      </c>
      <c r="AO26" s="21">
        <f t="shared" si="10"/>
        <v>0</v>
      </c>
      <c r="AP26" s="19">
        <v>0</v>
      </c>
      <c r="AQ26" s="17">
        <f t="shared" si="29"/>
        <v>0</v>
      </c>
      <c r="AR26" s="21">
        <f t="shared" si="11"/>
        <v>0</v>
      </c>
      <c r="AS26" s="19">
        <v>0</v>
      </c>
      <c r="AT26" s="17">
        <f t="shared" si="30"/>
        <v>0</v>
      </c>
      <c r="AU26" s="21">
        <f t="shared" si="12"/>
        <v>0</v>
      </c>
      <c r="AV26" s="19">
        <v>0</v>
      </c>
      <c r="AW26" s="17">
        <f t="shared" si="31"/>
        <v>0</v>
      </c>
      <c r="AX26" s="21">
        <f t="shared" si="13"/>
        <v>0</v>
      </c>
      <c r="AY26" s="87">
        <v>0</v>
      </c>
      <c r="AZ26" s="17">
        <f t="shared" si="32"/>
        <v>0</v>
      </c>
      <c r="BA26" s="21">
        <f t="shared" si="14"/>
        <v>0</v>
      </c>
      <c r="BB26" s="87">
        <v>0</v>
      </c>
      <c r="BC26" s="17">
        <f t="shared" si="33"/>
        <v>0</v>
      </c>
      <c r="BD26" s="21">
        <f t="shared" si="15"/>
        <v>0</v>
      </c>
      <c r="BE26" s="1"/>
      <c r="BF26" s="20">
        <f t="shared" si="16"/>
        <v>0</v>
      </c>
    </row>
    <row r="27" spans="1:58" x14ac:dyDescent="0.2">
      <c r="A27" s="84" t="s">
        <v>38</v>
      </c>
      <c r="B27" s="84" t="s">
        <v>91</v>
      </c>
      <c r="C27" s="84">
        <v>1E-4</v>
      </c>
      <c r="D27" s="15">
        <f t="shared" si="0"/>
        <v>0</v>
      </c>
      <c r="E27" s="21">
        <f t="shared" si="1"/>
        <v>1E-4</v>
      </c>
      <c r="F27" s="16">
        <v>1E-4</v>
      </c>
      <c r="G27" s="85">
        <v>0</v>
      </c>
      <c r="H27" s="85">
        <v>0</v>
      </c>
      <c r="I27" s="85">
        <v>0</v>
      </c>
      <c r="J27" s="85">
        <v>0</v>
      </c>
      <c r="K27" s="17">
        <f t="shared" si="2"/>
        <v>1E-4</v>
      </c>
      <c r="L27" s="86">
        <v>0</v>
      </c>
      <c r="M27" s="17">
        <f t="shared" si="17"/>
        <v>0</v>
      </c>
      <c r="N27" s="21">
        <f t="shared" si="18"/>
        <v>0</v>
      </c>
      <c r="O27" s="87">
        <v>0</v>
      </c>
      <c r="P27" s="17">
        <f t="shared" si="19"/>
        <v>0</v>
      </c>
      <c r="Q27" s="21">
        <f t="shared" si="20"/>
        <v>0</v>
      </c>
      <c r="R27" s="19">
        <v>0</v>
      </c>
      <c r="S27" s="17">
        <f t="shared" si="21"/>
        <v>0</v>
      </c>
      <c r="T27" s="21">
        <f t="shared" si="3"/>
        <v>0</v>
      </c>
      <c r="U27" s="19">
        <v>0</v>
      </c>
      <c r="V27" s="17">
        <f t="shared" si="22"/>
        <v>0</v>
      </c>
      <c r="W27" s="21">
        <f t="shared" si="4"/>
        <v>0</v>
      </c>
      <c r="X27" s="19">
        <v>0</v>
      </c>
      <c r="Y27" s="17">
        <f t="shared" si="23"/>
        <v>0</v>
      </c>
      <c r="Z27" s="21">
        <f t="shared" si="5"/>
        <v>0</v>
      </c>
      <c r="AA27" s="19">
        <v>0</v>
      </c>
      <c r="AB27" s="17">
        <f t="shared" si="24"/>
        <v>0</v>
      </c>
      <c r="AC27" s="21">
        <f t="shared" si="6"/>
        <v>0</v>
      </c>
      <c r="AD27" s="19">
        <v>0</v>
      </c>
      <c r="AE27" s="17">
        <f t="shared" si="25"/>
        <v>0</v>
      </c>
      <c r="AF27" s="21">
        <f t="shared" si="7"/>
        <v>0</v>
      </c>
      <c r="AG27" s="87">
        <v>0</v>
      </c>
      <c r="AH27" s="17">
        <f t="shared" si="26"/>
        <v>0</v>
      </c>
      <c r="AI27" s="21">
        <f t="shared" si="8"/>
        <v>0</v>
      </c>
      <c r="AJ27" s="19">
        <v>0</v>
      </c>
      <c r="AK27" s="17">
        <f t="shared" si="27"/>
        <v>0</v>
      </c>
      <c r="AL27" s="21">
        <f t="shared" si="9"/>
        <v>0</v>
      </c>
      <c r="AM27" s="19">
        <v>0</v>
      </c>
      <c r="AN27" s="17">
        <f t="shared" si="28"/>
        <v>0</v>
      </c>
      <c r="AO27" s="21">
        <f t="shared" si="10"/>
        <v>0</v>
      </c>
      <c r="AP27" s="19">
        <v>0</v>
      </c>
      <c r="AQ27" s="17">
        <f t="shared" si="29"/>
        <v>0</v>
      </c>
      <c r="AR27" s="21">
        <f t="shared" si="11"/>
        <v>0</v>
      </c>
      <c r="AS27" s="19">
        <v>0</v>
      </c>
      <c r="AT27" s="17">
        <f t="shared" si="30"/>
        <v>0</v>
      </c>
      <c r="AU27" s="21">
        <f t="shared" si="12"/>
        <v>0</v>
      </c>
      <c r="AV27" s="19">
        <v>0</v>
      </c>
      <c r="AW27" s="17">
        <f t="shared" si="31"/>
        <v>0</v>
      </c>
      <c r="AX27" s="21">
        <f t="shared" si="13"/>
        <v>0</v>
      </c>
      <c r="AY27" s="87">
        <v>0</v>
      </c>
      <c r="AZ27" s="17">
        <f t="shared" si="32"/>
        <v>0</v>
      </c>
      <c r="BA27" s="21">
        <f t="shared" si="14"/>
        <v>0</v>
      </c>
      <c r="BB27" s="87">
        <v>0</v>
      </c>
      <c r="BC27" s="17">
        <f t="shared" si="33"/>
        <v>0</v>
      </c>
      <c r="BD27" s="21">
        <f t="shared" si="15"/>
        <v>0</v>
      </c>
      <c r="BE27" s="1"/>
      <c r="BF27" s="20">
        <f t="shared" si="16"/>
        <v>0</v>
      </c>
    </row>
    <row r="28" spans="1:58" x14ac:dyDescent="0.2">
      <c r="A28" s="84" t="s">
        <v>38</v>
      </c>
      <c r="B28" s="84" t="s">
        <v>91</v>
      </c>
      <c r="C28" s="84">
        <v>1E-4</v>
      </c>
      <c r="D28" s="15">
        <f t="shared" si="0"/>
        <v>0</v>
      </c>
      <c r="E28" s="21">
        <f>C28+D28</f>
        <v>1E-4</v>
      </c>
      <c r="F28" s="16">
        <v>1E-4</v>
      </c>
      <c r="G28" s="85">
        <v>0</v>
      </c>
      <c r="H28" s="85">
        <v>0</v>
      </c>
      <c r="I28" s="85">
        <v>0</v>
      </c>
      <c r="J28" s="85">
        <v>0</v>
      </c>
      <c r="K28" s="17">
        <f t="shared" si="2"/>
        <v>1E-4</v>
      </c>
      <c r="L28" s="86">
        <v>0</v>
      </c>
      <c r="M28" s="17">
        <f t="shared" si="17"/>
        <v>0</v>
      </c>
      <c r="N28" s="21">
        <f t="shared" si="18"/>
        <v>0</v>
      </c>
      <c r="O28" s="87">
        <v>0</v>
      </c>
      <c r="P28" s="17">
        <f t="shared" si="19"/>
        <v>0</v>
      </c>
      <c r="Q28" s="21">
        <f t="shared" si="20"/>
        <v>0</v>
      </c>
      <c r="R28" s="19">
        <v>0</v>
      </c>
      <c r="S28" s="17">
        <f t="shared" si="21"/>
        <v>0</v>
      </c>
      <c r="T28" s="21">
        <f t="shared" si="3"/>
        <v>0</v>
      </c>
      <c r="U28" s="19">
        <v>0</v>
      </c>
      <c r="V28" s="17">
        <f t="shared" si="22"/>
        <v>0</v>
      </c>
      <c r="W28" s="21">
        <f t="shared" si="4"/>
        <v>0</v>
      </c>
      <c r="X28" s="19">
        <v>0</v>
      </c>
      <c r="Y28" s="17">
        <f t="shared" si="23"/>
        <v>0</v>
      </c>
      <c r="Z28" s="21">
        <f t="shared" si="5"/>
        <v>0</v>
      </c>
      <c r="AA28" s="19">
        <v>0</v>
      </c>
      <c r="AB28" s="17">
        <f t="shared" si="24"/>
        <v>0</v>
      </c>
      <c r="AC28" s="21">
        <f t="shared" si="6"/>
        <v>0</v>
      </c>
      <c r="AD28" s="19">
        <v>0</v>
      </c>
      <c r="AE28" s="17">
        <f t="shared" si="25"/>
        <v>0</v>
      </c>
      <c r="AF28" s="21">
        <f t="shared" si="7"/>
        <v>0</v>
      </c>
      <c r="AG28" s="87">
        <v>0</v>
      </c>
      <c r="AH28" s="17">
        <f t="shared" si="26"/>
        <v>0</v>
      </c>
      <c r="AI28" s="21">
        <f t="shared" si="8"/>
        <v>0</v>
      </c>
      <c r="AJ28" s="19">
        <v>0</v>
      </c>
      <c r="AK28" s="17">
        <f t="shared" si="27"/>
        <v>0</v>
      </c>
      <c r="AL28" s="21">
        <f t="shared" si="9"/>
        <v>0</v>
      </c>
      <c r="AM28" s="19">
        <v>0</v>
      </c>
      <c r="AN28" s="17">
        <f t="shared" si="28"/>
        <v>0</v>
      </c>
      <c r="AO28" s="21">
        <f t="shared" si="10"/>
        <v>0</v>
      </c>
      <c r="AP28" s="19">
        <v>0</v>
      </c>
      <c r="AQ28" s="17">
        <f t="shared" si="29"/>
        <v>0</v>
      </c>
      <c r="AR28" s="21">
        <f t="shared" si="11"/>
        <v>0</v>
      </c>
      <c r="AS28" s="19">
        <v>0</v>
      </c>
      <c r="AT28" s="17">
        <f t="shared" si="30"/>
        <v>0</v>
      </c>
      <c r="AU28" s="21">
        <f t="shared" si="12"/>
        <v>0</v>
      </c>
      <c r="AV28" s="19">
        <v>0</v>
      </c>
      <c r="AW28" s="17">
        <f t="shared" si="31"/>
        <v>0</v>
      </c>
      <c r="AX28" s="21">
        <f t="shared" si="13"/>
        <v>0</v>
      </c>
      <c r="AY28" s="87">
        <v>0</v>
      </c>
      <c r="AZ28" s="17">
        <f t="shared" si="32"/>
        <v>0</v>
      </c>
      <c r="BA28" s="21">
        <f t="shared" si="14"/>
        <v>0</v>
      </c>
      <c r="BB28" s="87">
        <v>0</v>
      </c>
      <c r="BC28" s="17">
        <f t="shared" si="33"/>
        <v>0</v>
      </c>
      <c r="BD28" s="21">
        <f t="shared" si="15"/>
        <v>0</v>
      </c>
      <c r="BE28" s="1"/>
      <c r="BF28" s="20">
        <f t="shared" si="16"/>
        <v>0</v>
      </c>
    </row>
    <row r="29" spans="1:58" x14ac:dyDescent="0.2">
      <c r="A29" s="15" t="s">
        <v>38</v>
      </c>
      <c r="B29" s="84" t="s">
        <v>91</v>
      </c>
      <c r="C29" s="84">
        <v>1E-4</v>
      </c>
      <c r="D29" s="15">
        <f t="shared" si="0"/>
        <v>0</v>
      </c>
      <c r="E29" s="21">
        <f t="shared" ref="E29:E34" si="34">C29+D29</f>
        <v>1E-4</v>
      </c>
      <c r="F29" s="16">
        <v>1E-4</v>
      </c>
      <c r="G29" s="85">
        <v>0</v>
      </c>
      <c r="H29" s="85">
        <v>0</v>
      </c>
      <c r="I29" s="85">
        <v>0</v>
      </c>
      <c r="J29" s="85">
        <v>0</v>
      </c>
      <c r="K29" s="17">
        <f t="shared" si="2"/>
        <v>1E-4</v>
      </c>
      <c r="L29" s="86">
        <v>0</v>
      </c>
      <c r="M29" s="17">
        <f t="shared" si="17"/>
        <v>0</v>
      </c>
      <c r="N29" s="21">
        <f t="shared" si="18"/>
        <v>0</v>
      </c>
      <c r="O29" s="87">
        <v>0</v>
      </c>
      <c r="P29" s="17">
        <f t="shared" si="19"/>
        <v>0</v>
      </c>
      <c r="Q29" s="21">
        <f t="shared" si="20"/>
        <v>0</v>
      </c>
      <c r="R29" s="19">
        <v>0</v>
      </c>
      <c r="S29" s="17">
        <f t="shared" si="21"/>
        <v>0</v>
      </c>
      <c r="T29" s="21">
        <f t="shared" si="3"/>
        <v>0</v>
      </c>
      <c r="U29" s="19">
        <v>0</v>
      </c>
      <c r="V29" s="17">
        <f t="shared" si="22"/>
        <v>0</v>
      </c>
      <c r="W29" s="21">
        <f t="shared" si="4"/>
        <v>0</v>
      </c>
      <c r="X29" s="19">
        <v>0</v>
      </c>
      <c r="Y29" s="17">
        <f t="shared" si="23"/>
        <v>0</v>
      </c>
      <c r="Z29" s="21">
        <f t="shared" si="5"/>
        <v>0</v>
      </c>
      <c r="AA29" s="19">
        <v>0</v>
      </c>
      <c r="AB29" s="17">
        <f t="shared" si="24"/>
        <v>0</v>
      </c>
      <c r="AC29" s="21">
        <f t="shared" si="6"/>
        <v>0</v>
      </c>
      <c r="AD29" s="19">
        <v>0</v>
      </c>
      <c r="AE29" s="17">
        <f t="shared" si="25"/>
        <v>0</v>
      </c>
      <c r="AF29" s="21">
        <f t="shared" si="7"/>
        <v>0</v>
      </c>
      <c r="AG29" s="87">
        <v>0</v>
      </c>
      <c r="AH29" s="17">
        <f t="shared" si="26"/>
        <v>0</v>
      </c>
      <c r="AI29" s="21">
        <f t="shared" si="8"/>
        <v>0</v>
      </c>
      <c r="AJ29" s="19">
        <v>0</v>
      </c>
      <c r="AK29" s="17">
        <f t="shared" si="27"/>
        <v>0</v>
      </c>
      <c r="AL29" s="21">
        <f t="shared" si="9"/>
        <v>0</v>
      </c>
      <c r="AM29" s="19">
        <v>0</v>
      </c>
      <c r="AN29" s="17">
        <f t="shared" si="28"/>
        <v>0</v>
      </c>
      <c r="AO29" s="21">
        <f t="shared" si="10"/>
        <v>0</v>
      </c>
      <c r="AP29" s="19">
        <v>0</v>
      </c>
      <c r="AQ29" s="17">
        <f t="shared" si="29"/>
        <v>0</v>
      </c>
      <c r="AR29" s="21">
        <f t="shared" si="11"/>
        <v>0</v>
      </c>
      <c r="AS29" s="19">
        <v>0</v>
      </c>
      <c r="AT29" s="17">
        <f t="shared" si="30"/>
        <v>0</v>
      </c>
      <c r="AU29" s="21">
        <f t="shared" si="12"/>
        <v>0</v>
      </c>
      <c r="AV29" s="19">
        <v>0</v>
      </c>
      <c r="AW29" s="17">
        <f t="shared" si="31"/>
        <v>0</v>
      </c>
      <c r="AX29" s="21">
        <f t="shared" si="13"/>
        <v>0</v>
      </c>
      <c r="AY29" s="87">
        <v>0</v>
      </c>
      <c r="AZ29" s="17">
        <f t="shared" si="32"/>
        <v>0</v>
      </c>
      <c r="BA29" s="21">
        <f t="shared" si="14"/>
        <v>0</v>
      </c>
      <c r="BB29" s="87">
        <v>0</v>
      </c>
      <c r="BC29" s="17">
        <f t="shared" si="33"/>
        <v>0</v>
      </c>
      <c r="BD29" s="21">
        <f t="shared" si="15"/>
        <v>0</v>
      </c>
      <c r="BE29" s="1"/>
      <c r="BF29" s="20">
        <f t="shared" si="16"/>
        <v>0</v>
      </c>
    </row>
    <row r="30" spans="1:58" x14ac:dyDescent="0.2">
      <c r="A30" s="84" t="s">
        <v>38</v>
      </c>
      <c r="B30" s="84" t="s">
        <v>91</v>
      </c>
      <c r="C30" s="84">
        <v>1E-4</v>
      </c>
      <c r="D30" s="15">
        <f t="shared" si="0"/>
        <v>0</v>
      </c>
      <c r="E30" s="21">
        <f t="shared" si="34"/>
        <v>1E-4</v>
      </c>
      <c r="F30" s="16">
        <v>1E-4</v>
      </c>
      <c r="G30" s="85">
        <v>0</v>
      </c>
      <c r="H30" s="85">
        <v>0</v>
      </c>
      <c r="I30" s="85">
        <v>0</v>
      </c>
      <c r="J30" s="85">
        <v>0</v>
      </c>
      <c r="K30" s="17">
        <f t="shared" si="2"/>
        <v>1E-4</v>
      </c>
      <c r="L30" s="86">
        <v>0</v>
      </c>
      <c r="M30" s="17">
        <f t="shared" si="17"/>
        <v>0</v>
      </c>
      <c r="N30" s="21">
        <f t="shared" si="18"/>
        <v>0</v>
      </c>
      <c r="O30" s="87">
        <v>0</v>
      </c>
      <c r="P30" s="17">
        <f t="shared" si="19"/>
        <v>0</v>
      </c>
      <c r="Q30" s="21">
        <f t="shared" si="20"/>
        <v>0</v>
      </c>
      <c r="R30" s="19">
        <v>0</v>
      </c>
      <c r="S30" s="17">
        <f t="shared" si="21"/>
        <v>0</v>
      </c>
      <c r="T30" s="21">
        <f t="shared" si="3"/>
        <v>0</v>
      </c>
      <c r="U30" s="19">
        <v>0</v>
      </c>
      <c r="V30" s="17">
        <f t="shared" si="22"/>
        <v>0</v>
      </c>
      <c r="W30" s="21">
        <f t="shared" si="4"/>
        <v>0</v>
      </c>
      <c r="X30" s="19">
        <v>0</v>
      </c>
      <c r="Y30" s="17">
        <f t="shared" si="23"/>
        <v>0</v>
      </c>
      <c r="Z30" s="21">
        <f t="shared" si="5"/>
        <v>0</v>
      </c>
      <c r="AA30" s="19">
        <v>0</v>
      </c>
      <c r="AB30" s="17">
        <f t="shared" si="24"/>
        <v>0</v>
      </c>
      <c r="AC30" s="21">
        <f t="shared" si="6"/>
        <v>0</v>
      </c>
      <c r="AD30" s="19">
        <v>0</v>
      </c>
      <c r="AE30" s="17">
        <f t="shared" si="25"/>
        <v>0</v>
      </c>
      <c r="AF30" s="21">
        <f t="shared" si="7"/>
        <v>0</v>
      </c>
      <c r="AG30" s="87">
        <v>0</v>
      </c>
      <c r="AH30" s="17">
        <f t="shared" si="26"/>
        <v>0</v>
      </c>
      <c r="AI30" s="21">
        <f t="shared" si="8"/>
        <v>0</v>
      </c>
      <c r="AJ30" s="19">
        <v>0</v>
      </c>
      <c r="AK30" s="17">
        <f t="shared" si="27"/>
        <v>0</v>
      </c>
      <c r="AL30" s="21">
        <f t="shared" si="9"/>
        <v>0</v>
      </c>
      <c r="AM30" s="19">
        <v>0</v>
      </c>
      <c r="AN30" s="17">
        <f t="shared" si="28"/>
        <v>0</v>
      </c>
      <c r="AO30" s="21">
        <f t="shared" si="10"/>
        <v>0</v>
      </c>
      <c r="AP30" s="19">
        <v>0</v>
      </c>
      <c r="AQ30" s="17">
        <f t="shared" si="29"/>
        <v>0</v>
      </c>
      <c r="AR30" s="21">
        <f t="shared" si="11"/>
        <v>0</v>
      </c>
      <c r="AS30" s="19">
        <v>0</v>
      </c>
      <c r="AT30" s="17">
        <f t="shared" si="30"/>
        <v>0</v>
      </c>
      <c r="AU30" s="21">
        <f t="shared" si="12"/>
        <v>0</v>
      </c>
      <c r="AV30" s="19">
        <v>0</v>
      </c>
      <c r="AW30" s="17">
        <f t="shared" si="31"/>
        <v>0</v>
      </c>
      <c r="AX30" s="21">
        <f t="shared" si="13"/>
        <v>0</v>
      </c>
      <c r="AY30" s="87">
        <v>0</v>
      </c>
      <c r="AZ30" s="17">
        <f t="shared" si="32"/>
        <v>0</v>
      </c>
      <c r="BA30" s="21">
        <f t="shared" si="14"/>
        <v>0</v>
      </c>
      <c r="BB30" s="87">
        <v>0</v>
      </c>
      <c r="BC30" s="17">
        <f t="shared" si="33"/>
        <v>0</v>
      </c>
      <c r="BD30" s="21">
        <f t="shared" si="15"/>
        <v>0</v>
      </c>
      <c r="BE30" s="1"/>
      <c r="BF30" s="20">
        <f t="shared" si="16"/>
        <v>0</v>
      </c>
    </row>
    <row r="31" spans="1:58" x14ac:dyDescent="0.2">
      <c r="A31" s="84" t="s">
        <v>38</v>
      </c>
      <c r="B31" s="84" t="s">
        <v>91</v>
      </c>
      <c r="C31" s="84">
        <v>1E-4</v>
      </c>
      <c r="D31" s="15">
        <f t="shared" si="0"/>
        <v>0</v>
      </c>
      <c r="E31" s="21">
        <f t="shared" si="34"/>
        <v>1E-4</v>
      </c>
      <c r="F31" s="16">
        <v>1E-4</v>
      </c>
      <c r="G31" s="85">
        <v>0</v>
      </c>
      <c r="H31" s="85">
        <v>0</v>
      </c>
      <c r="I31" s="85">
        <v>0</v>
      </c>
      <c r="J31" s="85">
        <v>0</v>
      </c>
      <c r="K31" s="17">
        <f t="shared" si="2"/>
        <v>1E-4</v>
      </c>
      <c r="L31" s="86">
        <v>0</v>
      </c>
      <c r="M31" s="17">
        <f t="shared" si="17"/>
        <v>0</v>
      </c>
      <c r="N31" s="21">
        <f t="shared" si="18"/>
        <v>0</v>
      </c>
      <c r="O31" s="87">
        <v>0</v>
      </c>
      <c r="P31" s="17">
        <f t="shared" si="19"/>
        <v>0</v>
      </c>
      <c r="Q31" s="21">
        <f t="shared" si="20"/>
        <v>0</v>
      </c>
      <c r="R31" s="19">
        <v>0</v>
      </c>
      <c r="S31" s="17">
        <f t="shared" si="21"/>
        <v>0</v>
      </c>
      <c r="T31" s="21">
        <f t="shared" si="3"/>
        <v>0</v>
      </c>
      <c r="U31" s="19">
        <v>0</v>
      </c>
      <c r="V31" s="17">
        <f t="shared" si="22"/>
        <v>0</v>
      </c>
      <c r="W31" s="21">
        <f t="shared" si="4"/>
        <v>0</v>
      </c>
      <c r="X31" s="19">
        <v>0</v>
      </c>
      <c r="Y31" s="17">
        <f t="shared" si="23"/>
        <v>0</v>
      </c>
      <c r="Z31" s="21">
        <f t="shared" si="5"/>
        <v>0</v>
      </c>
      <c r="AA31" s="19">
        <v>0</v>
      </c>
      <c r="AB31" s="17">
        <f t="shared" si="24"/>
        <v>0</v>
      </c>
      <c r="AC31" s="21">
        <f t="shared" si="6"/>
        <v>0</v>
      </c>
      <c r="AD31" s="19">
        <v>0</v>
      </c>
      <c r="AE31" s="17">
        <f t="shared" si="25"/>
        <v>0</v>
      </c>
      <c r="AF31" s="21">
        <f t="shared" si="7"/>
        <v>0</v>
      </c>
      <c r="AG31" s="87">
        <v>0</v>
      </c>
      <c r="AH31" s="17">
        <f t="shared" si="26"/>
        <v>0</v>
      </c>
      <c r="AI31" s="21">
        <f t="shared" si="8"/>
        <v>0</v>
      </c>
      <c r="AJ31" s="19">
        <v>0</v>
      </c>
      <c r="AK31" s="17">
        <f t="shared" si="27"/>
        <v>0</v>
      </c>
      <c r="AL31" s="21">
        <f t="shared" si="9"/>
        <v>0</v>
      </c>
      <c r="AM31" s="19">
        <v>0</v>
      </c>
      <c r="AN31" s="17">
        <f t="shared" si="28"/>
        <v>0</v>
      </c>
      <c r="AO31" s="21">
        <f t="shared" si="10"/>
        <v>0</v>
      </c>
      <c r="AP31" s="19">
        <v>0</v>
      </c>
      <c r="AQ31" s="17">
        <f t="shared" si="29"/>
        <v>0</v>
      </c>
      <c r="AR31" s="21">
        <f t="shared" si="11"/>
        <v>0</v>
      </c>
      <c r="AS31" s="19">
        <v>0</v>
      </c>
      <c r="AT31" s="17">
        <f t="shared" si="30"/>
        <v>0</v>
      </c>
      <c r="AU31" s="21">
        <f t="shared" si="12"/>
        <v>0</v>
      </c>
      <c r="AV31" s="19">
        <v>0</v>
      </c>
      <c r="AW31" s="17">
        <f t="shared" si="31"/>
        <v>0</v>
      </c>
      <c r="AX31" s="21">
        <f t="shared" si="13"/>
        <v>0</v>
      </c>
      <c r="AY31" s="87">
        <v>0</v>
      </c>
      <c r="AZ31" s="17">
        <f t="shared" si="32"/>
        <v>0</v>
      </c>
      <c r="BA31" s="21">
        <f t="shared" si="14"/>
        <v>0</v>
      </c>
      <c r="BB31" s="87">
        <v>0</v>
      </c>
      <c r="BC31" s="17">
        <f t="shared" si="33"/>
        <v>0</v>
      </c>
      <c r="BD31" s="21">
        <f t="shared" si="15"/>
        <v>0</v>
      </c>
      <c r="BE31" s="1"/>
      <c r="BF31" s="20">
        <f t="shared" si="16"/>
        <v>0</v>
      </c>
    </row>
    <row r="32" spans="1:58" x14ac:dyDescent="0.2">
      <c r="A32" s="84" t="s">
        <v>38</v>
      </c>
      <c r="B32" s="84" t="s">
        <v>91</v>
      </c>
      <c r="C32" s="84">
        <v>1E-4</v>
      </c>
      <c r="D32" s="15">
        <f t="shared" si="0"/>
        <v>0</v>
      </c>
      <c r="E32" s="21">
        <f t="shared" si="34"/>
        <v>1E-4</v>
      </c>
      <c r="F32" s="16">
        <v>1E-4</v>
      </c>
      <c r="G32" s="85">
        <v>0</v>
      </c>
      <c r="H32" s="85">
        <v>0</v>
      </c>
      <c r="I32" s="85">
        <v>0</v>
      </c>
      <c r="J32" s="85">
        <v>0</v>
      </c>
      <c r="K32" s="17">
        <f t="shared" si="2"/>
        <v>1E-4</v>
      </c>
      <c r="L32" s="86">
        <v>0</v>
      </c>
      <c r="M32" s="17">
        <f t="shared" si="17"/>
        <v>0</v>
      </c>
      <c r="N32" s="21">
        <f t="shared" si="18"/>
        <v>0</v>
      </c>
      <c r="O32" s="87">
        <v>0</v>
      </c>
      <c r="P32" s="17">
        <f t="shared" si="19"/>
        <v>0</v>
      </c>
      <c r="Q32" s="21">
        <f t="shared" si="20"/>
        <v>0</v>
      </c>
      <c r="R32" s="19">
        <v>0</v>
      </c>
      <c r="S32" s="17">
        <f t="shared" si="21"/>
        <v>0</v>
      </c>
      <c r="T32" s="21">
        <f t="shared" si="3"/>
        <v>0</v>
      </c>
      <c r="U32" s="19">
        <v>0</v>
      </c>
      <c r="V32" s="17">
        <f t="shared" si="22"/>
        <v>0</v>
      </c>
      <c r="W32" s="21">
        <f t="shared" si="4"/>
        <v>0</v>
      </c>
      <c r="X32" s="19">
        <v>0</v>
      </c>
      <c r="Y32" s="17">
        <f t="shared" si="23"/>
        <v>0</v>
      </c>
      <c r="Z32" s="21">
        <f t="shared" si="5"/>
        <v>0</v>
      </c>
      <c r="AA32" s="19">
        <v>0</v>
      </c>
      <c r="AB32" s="17">
        <f t="shared" si="24"/>
        <v>0</v>
      </c>
      <c r="AC32" s="21">
        <f t="shared" si="6"/>
        <v>0</v>
      </c>
      <c r="AD32" s="19">
        <v>0</v>
      </c>
      <c r="AE32" s="17">
        <f t="shared" si="25"/>
        <v>0</v>
      </c>
      <c r="AF32" s="21">
        <f t="shared" si="7"/>
        <v>0</v>
      </c>
      <c r="AG32" s="87">
        <v>0</v>
      </c>
      <c r="AH32" s="17">
        <f t="shared" si="26"/>
        <v>0</v>
      </c>
      <c r="AI32" s="21">
        <f t="shared" si="8"/>
        <v>0</v>
      </c>
      <c r="AJ32" s="19">
        <v>0</v>
      </c>
      <c r="AK32" s="17">
        <f t="shared" si="27"/>
        <v>0</v>
      </c>
      <c r="AL32" s="21">
        <f t="shared" si="9"/>
        <v>0</v>
      </c>
      <c r="AM32" s="19">
        <v>0</v>
      </c>
      <c r="AN32" s="17">
        <f t="shared" si="28"/>
        <v>0</v>
      </c>
      <c r="AO32" s="21">
        <f t="shared" si="10"/>
        <v>0</v>
      </c>
      <c r="AP32" s="19">
        <v>0</v>
      </c>
      <c r="AQ32" s="17">
        <f t="shared" si="29"/>
        <v>0</v>
      </c>
      <c r="AR32" s="21">
        <f t="shared" si="11"/>
        <v>0</v>
      </c>
      <c r="AS32" s="19">
        <v>0</v>
      </c>
      <c r="AT32" s="17">
        <f t="shared" si="30"/>
        <v>0</v>
      </c>
      <c r="AU32" s="21">
        <f t="shared" si="12"/>
        <v>0</v>
      </c>
      <c r="AV32" s="19">
        <v>0</v>
      </c>
      <c r="AW32" s="17">
        <f t="shared" si="31"/>
        <v>0</v>
      </c>
      <c r="AX32" s="21">
        <f t="shared" si="13"/>
        <v>0</v>
      </c>
      <c r="AY32" s="87">
        <v>0</v>
      </c>
      <c r="AZ32" s="17">
        <f t="shared" si="32"/>
        <v>0</v>
      </c>
      <c r="BA32" s="21">
        <f t="shared" si="14"/>
        <v>0</v>
      </c>
      <c r="BB32" s="87">
        <v>0</v>
      </c>
      <c r="BC32" s="17">
        <f t="shared" si="33"/>
        <v>0</v>
      </c>
      <c r="BD32" s="21">
        <f t="shared" si="15"/>
        <v>0</v>
      </c>
      <c r="BE32" s="1"/>
      <c r="BF32" s="20">
        <f t="shared" si="16"/>
        <v>0</v>
      </c>
    </row>
    <row r="33" spans="1:62" x14ac:dyDescent="0.2">
      <c r="A33" s="84" t="s">
        <v>38</v>
      </c>
      <c r="B33" s="84" t="s">
        <v>91</v>
      </c>
      <c r="C33" s="84">
        <v>1E-4</v>
      </c>
      <c r="D33" s="15">
        <f t="shared" si="0"/>
        <v>0</v>
      </c>
      <c r="E33" s="21">
        <f t="shared" si="34"/>
        <v>1E-4</v>
      </c>
      <c r="F33" s="16">
        <v>1E-4</v>
      </c>
      <c r="G33" s="85">
        <v>0</v>
      </c>
      <c r="H33" s="85">
        <v>0</v>
      </c>
      <c r="I33" s="85">
        <v>0</v>
      </c>
      <c r="J33" s="85">
        <v>0</v>
      </c>
      <c r="K33" s="17">
        <f t="shared" si="2"/>
        <v>1E-4</v>
      </c>
      <c r="L33" s="86">
        <v>0</v>
      </c>
      <c r="M33" s="17">
        <f t="shared" si="17"/>
        <v>0</v>
      </c>
      <c r="N33" s="21">
        <f t="shared" si="18"/>
        <v>0</v>
      </c>
      <c r="O33" s="87">
        <v>0</v>
      </c>
      <c r="P33" s="17">
        <f t="shared" si="19"/>
        <v>0</v>
      </c>
      <c r="Q33" s="21">
        <f t="shared" si="20"/>
        <v>0</v>
      </c>
      <c r="R33" s="19">
        <v>0</v>
      </c>
      <c r="S33" s="17">
        <f t="shared" si="21"/>
        <v>0</v>
      </c>
      <c r="T33" s="21">
        <f t="shared" si="3"/>
        <v>0</v>
      </c>
      <c r="U33" s="19">
        <v>0</v>
      </c>
      <c r="V33" s="17">
        <f t="shared" si="22"/>
        <v>0</v>
      </c>
      <c r="W33" s="21">
        <f t="shared" si="4"/>
        <v>0</v>
      </c>
      <c r="X33" s="19">
        <v>0</v>
      </c>
      <c r="Y33" s="17">
        <f t="shared" si="23"/>
        <v>0</v>
      </c>
      <c r="Z33" s="21">
        <f t="shared" si="5"/>
        <v>0</v>
      </c>
      <c r="AA33" s="19">
        <v>0</v>
      </c>
      <c r="AB33" s="17">
        <f t="shared" si="24"/>
        <v>0</v>
      </c>
      <c r="AC33" s="21">
        <f t="shared" si="6"/>
        <v>0</v>
      </c>
      <c r="AD33" s="19">
        <v>0</v>
      </c>
      <c r="AE33" s="17">
        <f t="shared" si="25"/>
        <v>0</v>
      </c>
      <c r="AF33" s="21">
        <f t="shared" si="7"/>
        <v>0</v>
      </c>
      <c r="AG33" s="87">
        <v>0</v>
      </c>
      <c r="AH33" s="17">
        <f t="shared" si="26"/>
        <v>0</v>
      </c>
      <c r="AI33" s="21">
        <f t="shared" si="8"/>
        <v>0</v>
      </c>
      <c r="AJ33" s="19">
        <v>0</v>
      </c>
      <c r="AK33" s="17">
        <f t="shared" si="27"/>
        <v>0</v>
      </c>
      <c r="AL33" s="21">
        <f t="shared" si="9"/>
        <v>0</v>
      </c>
      <c r="AM33" s="19">
        <v>0</v>
      </c>
      <c r="AN33" s="17">
        <f t="shared" si="28"/>
        <v>0</v>
      </c>
      <c r="AO33" s="21">
        <f t="shared" si="10"/>
        <v>0</v>
      </c>
      <c r="AP33" s="19">
        <v>0</v>
      </c>
      <c r="AQ33" s="17">
        <f t="shared" si="29"/>
        <v>0</v>
      </c>
      <c r="AR33" s="21">
        <f t="shared" si="11"/>
        <v>0</v>
      </c>
      <c r="AS33" s="19">
        <v>0</v>
      </c>
      <c r="AT33" s="17">
        <f t="shared" si="30"/>
        <v>0</v>
      </c>
      <c r="AU33" s="21">
        <f t="shared" si="12"/>
        <v>0</v>
      </c>
      <c r="AV33" s="19">
        <v>0</v>
      </c>
      <c r="AW33" s="17">
        <f t="shared" si="31"/>
        <v>0</v>
      </c>
      <c r="AX33" s="21">
        <f t="shared" si="13"/>
        <v>0</v>
      </c>
      <c r="AY33" s="87">
        <v>0</v>
      </c>
      <c r="AZ33" s="17">
        <f t="shared" si="32"/>
        <v>0</v>
      </c>
      <c r="BA33" s="21">
        <f t="shared" si="14"/>
        <v>0</v>
      </c>
      <c r="BB33" s="87">
        <v>0</v>
      </c>
      <c r="BC33" s="17">
        <f t="shared" si="33"/>
        <v>0</v>
      </c>
      <c r="BD33" s="21">
        <f t="shared" si="15"/>
        <v>0</v>
      </c>
      <c r="BE33" s="1"/>
      <c r="BF33" s="20">
        <f t="shared" si="16"/>
        <v>0</v>
      </c>
    </row>
    <row r="34" spans="1:62" x14ac:dyDescent="0.2">
      <c r="A34" s="84" t="s">
        <v>38</v>
      </c>
      <c r="B34" s="84" t="s">
        <v>91</v>
      </c>
      <c r="C34" s="84">
        <v>1E-4</v>
      </c>
      <c r="D34" s="15">
        <f t="shared" si="0"/>
        <v>0</v>
      </c>
      <c r="E34" s="21">
        <f t="shared" si="34"/>
        <v>1E-4</v>
      </c>
      <c r="F34" s="16">
        <v>1E-4</v>
      </c>
      <c r="G34" s="85">
        <v>0</v>
      </c>
      <c r="H34" s="85">
        <v>0</v>
      </c>
      <c r="I34" s="85">
        <v>0</v>
      </c>
      <c r="J34" s="85">
        <v>0</v>
      </c>
      <c r="K34" s="17">
        <f t="shared" si="2"/>
        <v>1E-4</v>
      </c>
      <c r="L34" s="86">
        <v>0</v>
      </c>
      <c r="M34" s="17">
        <f t="shared" si="17"/>
        <v>0</v>
      </c>
      <c r="N34" s="21">
        <f t="shared" si="18"/>
        <v>0</v>
      </c>
      <c r="O34" s="87">
        <v>0</v>
      </c>
      <c r="P34" s="17">
        <f t="shared" si="19"/>
        <v>0</v>
      </c>
      <c r="Q34" s="21">
        <f t="shared" si="20"/>
        <v>0</v>
      </c>
      <c r="R34" s="19">
        <v>0</v>
      </c>
      <c r="S34" s="17">
        <f t="shared" si="21"/>
        <v>0</v>
      </c>
      <c r="T34" s="21">
        <f t="shared" si="3"/>
        <v>0</v>
      </c>
      <c r="U34" s="19">
        <v>0</v>
      </c>
      <c r="V34" s="17">
        <f t="shared" si="22"/>
        <v>0</v>
      </c>
      <c r="W34" s="21">
        <f t="shared" si="4"/>
        <v>0</v>
      </c>
      <c r="X34" s="19">
        <v>0</v>
      </c>
      <c r="Y34" s="17">
        <f t="shared" si="23"/>
        <v>0</v>
      </c>
      <c r="Z34" s="21">
        <f t="shared" si="5"/>
        <v>0</v>
      </c>
      <c r="AA34" s="19">
        <v>0</v>
      </c>
      <c r="AB34" s="17">
        <f t="shared" si="24"/>
        <v>0</v>
      </c>
      <c r="AC34" s="21">
        <f t="shared" si="6"/>
        <v>0</v>
      </c>
      <c r="AD34" s="19">
        <v>0</v>
      </c>
      <c r="AE34" s="17">
        <f t="shared" si="25"/>
        <v>0</v>
      </c>
      <c r="AF34" s="21">
        <f t="shared" si="7"/>
        <v>0</v>
      </c>
      <c r="AG34" s="87">
        <v>0</v>
      </c>
      <c r="AH34" s="17">
        <f t="shared" si="26"/>
        <v>0</v>
      </c>
      <c r="AI34" s="21">
        <f t="shared" si="8"/>
        <v>0</v>
      </c>
      <c r="AJ34" s="19">
        <v>0</v>
      </c>
      <c r="AK34" s="17">
        <f t="shared" si="27"/>
        <v>0</v>
      </c>
      <c r="AL34" s="21">
        <f t="shared" si="9"/>
        <v>0</v>
      </c>
      <c r="AM34" s="19">
        <v>0</v>
      </c>
      <c r="AN34" s="17">
        <f t="shared" si="28"/>
        <v>0</v>
      </c>
      <c r="AO34" s="21">
        <f t="shared" si="10"/>
        <v>0</v>
      </c>
      <c r="AP34" s="19">
        <v>0</v>
      </c>
      <c r="AQ34" s="17">
        <f t="shared" si="29"/>
        <v>0</v>
      </c>
      <c r="AR34" s="21">
        <f t="shared" si="11"/>
        <v>0</v>
      </c>
      <c r="AS34" s="19">
        <v>0</v>
      </c>
      <c r="AT34" s="17">
        <f t="shared" si="30"/>
        <v>0</v>
      </c>
      <c r="AU34" s="21">
        <f t="shared" si="12"/>
        <v>0</v>
      </c>
      <c r="AV34" s="19">
        <v>0</v>
      </c>
      <c r="AW34" s="17">
        <f t="shared" si="31"/>
        <v>0</v>
      </c>
      <c r="AX34" s="21">
        <f t="shared" si="13"/>
        <v>0</v>
      </c>
      <c r="AY34" s="87">
        <v>0</v>
      </c>
      <c r="AZ34" s="17">
        <f t="shared" si="32"/>
        <v>0</v>
      </c>
      <c r="BA34" s="21">
        <f t="shared" si="14"/>
        <v>0</v>
      </c>
      <c r="BB34" s="87">
        <v>0</v>
      </c>
      <c r="BC34" s="17">
        <f t="shared" si="33"/>
        <v>0</v>
      </c>
      <c r="BD34" s="21">
        <f t="shared" si="15"/>
        <v>0</v>
      </c>
      <c r="BE34" s="1"/>
      <c r="BF34" s="20">
        <f t="shared" si="16"/>
        <v>0</v>
      </c>
    </row>
    <row r="35" spans="1:62" x14ac:dyDescent="0.2">
      <c r="A35" s="84" t="s">
        <v>38</v>
      </c>
      <c r="B35" s="84" t="s">
        <v>91</v>
      </c>
      <c r="C35" s="84">
        <v>1E-4</v>
      </c>
      <c r="D35" s="15">
        <f>C35*D$8</f>
        <v>0</v>
      </c>
      <c r="E35" s="21">
        <f>C35+D35</f>
        <v>1E-4</v>
      </c>
      <c r="F35" s="16">
        <v>1E-4</v>
      </c>
      <c r="G35" s="85">
        <v>0</v>
      </c>
      <c r="H35" s="85">
        <v>0</v>
      </c>
      <c r="I35" s="85">
        <v>0</v>
      </c>
      <c r="J35" s="85">
        <v>0</v>
      </c>
      <c r="K35" s="17">
        <f t="shared" si="2"/>
        <v>1E-4</v>
      </c>
      <c r="L35" s="86">
        <v>0</v>
      </c>
      <c r="M35" s="17">
        <f t="shared" si="17"/>
        <v>0</v>
      </c>
      <c r="N35" s="21">
        <f t="shared" si="18"/>
        <v>0</v>
      </c>
      <c r="O35" s="87">
        <v>0</v>
      </c>
      <c r="P35" s="17">
        <f t="shared" si="19"/>
        <v>0</v>
      </c>
      <c r="Q35" s="21">
        <f t="shared" si="20"/>
        <v>0</v>
      </c>
      <c r="R35" s="19">
        <v>0</v>
      </c>
      <c r="S35" s="17">
        <f t="shared" si="21"/>
        <v>0</v>
      </c>
      <c r="T35" s="21">
        <f t="shared" si="3"/>
        <v>0</v>
      </c>
      <c r="U35" s="19">
        <v>0</v>
      </c>
      <c r="V35" s="17">
        <f t="shared" si="22"/>
        <v>0</v>
      </c>
      <c r="W35" s="21">
        <f t="shared" si="4"/>
        <v>0</v>
      </c>
      <c r="X35" s="19">
        <v>0</v>
      </c>
      <c r="Y35" s="17">
        <f t="shared" si="23"/>
        <v>0</v>
      </c>
      <c r="Z35" s="21">
        <f t="shared" si="5"/>
        <v>0</v>
      </c>
      <c r="AA35" s="19">
        <v>0</v>
      </c>
      <c r="AB35" s="17">
        <f t="shared" si="24"/>
        <v>0</v>
      </c>
      <c r="AC35" s="21">
        <f t="shared" si="6"/>
        <v>0</v>
      </c>
      <c r="AD35" s="19">
        <v>0</v>
      </c>
      <c r="AE35" s="17">
        <f t="shared" si="25"/>
        <v>0</v>
      </c>
      <c r="AF35" s="21">
        <f t="shared" si="7"/>
        <v>0</v>
      </c>
      <c r="AG35" s="87">
        <v>0</v>
      </c>
      <c r="AH35" s="17">
        <f t="shared" si="26"/>
        <v>0</v>
      </c>
      <c r="AI35" s="21">
        <f t="shared" si="8"/>
        <v>0</v>
      </c>
      <c r="AJ35" s="19">
        <v>0</v>
      </c>
      <c r="AK35" s="17">
        <f t="shared" si="27"/>
        <v>0</v>
      </c>
      <c r="AL35" s="21">
        <f t="shared" si="9"/>
        <v>0</v>
      </c>
      <c r="AM35" s="19">
        <v>0</v>
      </c>
      <c r="AN35" s="17">
        <f t="shared" si="28"/>
        <v>0</v>
      </c>
      <c r="AO35" s="21">
        <f t="shared" si="10"/>
        <v>0</v>
      </c>
      <c r="AP35" s="19">
        <v>0</v>
      </c>
      <c r="AQ35" s="17">
        <f t="shared" si="29"/>
        <v>0</v>
      </c>
      <c r="AR35" s="21">
        <f t="shared" si="11"/>
        <v>0</v>
      </c>
      <c r="AS35" s="19">
        <v>0</v>
      </c>
      <c r="AT35" s="17">
        <f t="shared" si="30"/>
        <v>0</v>
      </c>
      <c r="AU35" s="21">
        <f t="shared" si="12"/>
        <v>0</v>
      </c>
      <c r="AV35" s="19">
        <v>0</v>
      </c>
      <c r="AW35" s="17">
        <f t="shared" si="31"/>
        <v>0</v>
      </c>
      <c r="AX35" s="21">
        <f t="shared" si="13"/>
        <v>0</v>
      </c>
      <c r="AY35" s="87">
        <v>0</v>
      </c>
      <c r="AZ35" s="17">
        <f t="shared" si="32"/>
        <v>0</v>
      </c>
      <c r="BA35" s="21">
        <f t="shared" si="14"/>
        <v>0</v>
      </c>
      <c r="BB35" s="87">
        <v>0</v>
      </c>
      <c r="BC35" s="17">
        <f t="shared" si="33"/>
        <v>0</v>
      </c>
      <c r="BD35" s="21">
        <f t="shared" si="15"/>
        <v>0</v>
      </c>
      <c r="BE35" s="1"/>
      <c r="BF35" s="20">
        <f t="shared" si="16"/>
        <v>0</v>
      </c>
    </row>
    <row r="36" spans="1:62" x14ac:dyDescent="0.2">
      <c r="A36" s="1"/>
      <c r="B36" s="1"/>
      <c r="C36" s="1"/>
      <c r="D36" s="1"/>
      <c r="E36" s="21"/>
      <c r="F36" s="17">
        <f>SUM(F10:F35)</f>
        <v>2.4999999999999996E-3</v>
      </c>
      <c r="G36" s="17">
        <f>SUM(G10:G35)</f>
        <v>0</v>
      </c>
      <c r="H36" s="17">
        <f>SUM(H10:H35)</f>
        <v>0</v>
      </c>
      <c r="I36" s="17">
        <f>SUM(I10:I35)</f>
        <v>0</v>
      </c>
      <c r="J36" s="17">
        <f>SUM(J10:J35)</f>
        <v>0</v>
      </c>
      <c r="K36" s="17"/>
      <c r="L36" s="22"/>
      <c r="M36" s="17"/>
      <c r="N36" s="21"/>
      <c r="O36" s="2"/>
      <c r="P36" s="17"/>
      <c r="Q36" s="21"/>
      <c r="R36" s="2"/>
      <c r="S36" s="17"/>
      <c r="T36" s="21"/>
      <c r="U36" s="2"/>
      <c r="V36" s="17"/>
      <c r="W36" s="21"/>
      <c r="X36" s="1"/>
      <c r="Y36" s="17"/>
      <c r="Z36" s="21"/>
      <c r="AA36" s="2"/>
      <c r="AB36" s="17"/>
      <c r="AC36" s="21"/>
      <c r="AD36" s="2"/>
      <c r="AE36" s="17"/>
      <c r="AF36" s="21"/>
      <c r="AG36" s="2"/>
      <c r="AH36" s="17"/>
      <c r="AI36" s="21"/>
      <c r="AJ36" s="2"/>
      <c r="AK36" s="17"/>
      <c r="AL36" s="21"/>
      <c r="AM36" s="2"/>
      <c r="AN36" s="17"/>
      <c r="AO36" s="21"/>
      <c r="AP36" s="2"/>
      <c r="AQ36" s="17"/>
      <c r="AR36" s="21"/>
      <c r="AS36" s="2"/>
      <c r="AT36" s="17"/>
      <c r="AU36" s="21"/>
      <c r="AV36" s="2"/>
      <c r="AW36" s="17"/>
      <c r="AX36" s="21"/>
      <c r="AY36" s="87"/>
      <c r="AZ36" s="17"/>
      <c r="BA36" s="21"/>
      <c r="BB36" s="2"/>
      <c r="BC36" s="17"/>
      <c r="BD36" s="21"/>
      <c r="BE36" s="1"/>
      <c r="BF36" s="3"/>
    </row>
    <row r="37" spans="1:62" x14ac:dyDescent="0.2">
      <c r="A37" s="1"/>
      <c r="B37" s="1"/>
      <c r="C37" s="1"/>
      <c r="D37" s="1"/>
      <c r="E37" s="21"/>
      <c r="F37" s="1"/>
      <c r="G37" s="1"/>
      <c r="H37" s="1"/>
      <c r="I37" s="1"/>
      <c r="J37" s="1"/>
      <c r="K37" s="1"/>
      <c r="L37" s="22"/>
      <c r="M37" s="17"/>
      <c r="N37" s="21"/>
      <c r="O37" s="2"/>
      <c r="P37" s="17"/>
      <c r="Q37" s="21"/>
      <c r="R37" s="2"/>
      <c r="S37" s="17"/>
      <c r="T37" s="21"/>
      <c r="U37" s="2"/>
      <c r="V37" s="17"/>
      <c r="W37" s="21"/>
      <c r="X37" s="1"/>
      <c r="Y37" s="17"/>
      <c r="Z37" s="21"/>
      <c r="AA37" s="2"/>
      <c r="AB37" s="17"/>
      <c r="AC37" s="21"/>
      <c r="AD37" s="2"/>
      <c r="AE37" s="17"/>
      <c r="AF37" s="21"/>
      <c r="AG37" s="2"/>
      <c r="AH37" s="17"/>
      <c r="AI37" s="21"/>
      <c r="AJ37" s="2"/>
      <c r="AK37" s="17"/>
      <c r="AL37" s="21"/>
      <c r="AM37" s="2"/>
      <c r="AN37" s="17"/>
      <c r="AO37" s="21"/>
      <c r="AP37" s="2"/>
      <c r="AQ37" s="17"/>
      <c r="AR37" s="21"/>
      <c r="AS37" s="2"/>
      <c r="AT37" s="17"/>
      <c r="AU37" s="21"/>
      <c r="AV37" s="2"/>
      <c r="AW37" s="17"/>
      <c r="AX37" s="21"/>
      <c r="AY37" s="87"/>
      <c r="AZ37" s="17"/>
      <c r="BA37" s="21"/>
      <c r="BB37" s="2"/>
      <c r="BC37" s="17"/>
      <c r="BD37" s="21"/>
      <c r="BE37" s="1"/>
      <c r="BF37" s="3"/>
    </row>
    <row r="38" spans="1:62" x14ac:dyDescent="0.2">
      <c r="A38" s="23" t="s">
        <v>39</v>
      </c>
      <c r="B38" s="23"/>
      <c r="C38" s="23">
        <f>SUM(C$10:C$35)</f>
        <v>2.3999999999999998E-3</v>
      </c>
      <c r="D38" s="23">
        <f>SUM(D$10:D$35)</f>
        <v>0</v>
      </c>
      <c r="E38" s="26">
        <f>SUM(E$10:E$35)</f>
        <v>2.3999999999999998E-3</v>
      </c>
      <c r="F38" s="23"/>
      <c r="G38" s="23"/>
      <c r="H38" s="23"/>
      <c r="I38" s="23"/>
      <c r="J38" s="23"/>
      <c r="K38" s="23"/>
      <c r="L38" s="24"/>
      <c r="M38" s="25"/>
      <c r="N38" s="26" t="e">
        <f>SUM(N$10:N$35)</f>
        <v>#DIV/0!</v>
      </c>
      <c r="O38" s="27"/>
      <c r="P38" s="25"/>
      <c r="Q38" s="26" t="e">
        <f>SUM(Q$10:Q$35)</f>
        <v>#DIV/0!</v>
      </c>
      <c r="R38" s="27"/>
      <c r="S38" s="25"/>
      <c r="T38" s="26">
        <f>SUM(T$10:T$35)</f>
        <v>0</v>
      </c>
      <c r="U38" s="27"/>
      <c r="V38" s="25"/>
      <c r="W38" s="26">
        <f>SUM(W$10:W$35)</f>
        <v>0</v>
      </c>
      <c r="X38" s="23"/>
      <c r="Y38" s="25"/>
      <c r="Z38" s="26">
        <f>SUM(Z$10:Z$35)</f>
        <v>0</v>
      </c>
      <c r="AA38" s="27"/>
      <c r="AB38" s="25"/>
      <c r="AC38" s="26">
        <f>SUM(AC$10:AC$35)</f>
        <v>0</v>
      </c>
      <c r="AD38" s="27"/>
      <c r="AE38" s="25"/>
      <c r="AF38" s="26">
        <f>SUM(AF$10:AF$35)</f>
        <v>0</v>
      </c>
      <c r="AG38" s="27"/>
      <c r="AH38" s="25"/>
      <c r="AI38" s="26">
        <f>SUM(AI$10:AI$35)</f>
        <v>0</v>
      </c>
      <c r="AJ38" s="27"/>
      <c r="AK38" s="25"/>
      <c r="AL38" s="26">
        <f>SUM(AL$10:AL$35)</f>
        <v>0</v>
      </c>
      <c r="AM38" s="27"/>
      <c r="AN38" s="25"/>
      <c r="AO38" s="26">
        <f>SUM(AO$10:AO$35)</f>
        <v>0</v>
      </c>
      <c r="AP38" s="27"/>
      <c r="AQ38" s="25"/>
      <c r="AR38" s="26">
        <f>SUM(AR$10:AR$35)</f>
        <v>0</v>
      </c>
      <c r="AS38" s="27"/>
      <c r="AT38" s="25"/>
      <c r="AU38" s="26">
        <f>SUM(AU$10:AU$35)</f>
        <v>0</v>
      </c>
      <c r="AV38" s="27"/>
      <c r="AW38" s="25"/>
      <c r="AX38" s="26">
        <f>SUM(AX$10:AX$35)</f>
        <v>0</v>
      </c>
      <c r="AY38" s="87"/>
      <c r="AZ38" s="25"/>
      <c r="BA38" s="26">
        <f>SUM(BA$10:BA$35)</f>
        <v>0</v>
      </c>
      <c r="BB38" s="27"/>
      <c r="BC38" s="25"/>
      <c r="BD38" s="26">
        <f>SUM(BD$10:BD$35)</f>
        <v>0</v>
      </c>
      <c r="BE38" s="23"/>
      <c r="BF38" s="147" t="e">
        <f>SUM(N38:BD38)-E38</f>
        <v>#DIV/0!</v>
      </c>
      <c r="BG38" s="145" t="s">
        <v>136</v>
      </c>
      <c r="BH38" s="145"/>
      <c r="BI38" s="145"/>
      <c r="BJ38" s="145"/>
    </row>
    <row r="39" spans="1:62" x14ac:dyDescent="0.2">
      <c r="A39" s="28" t="s">
        <v>40</v>
      </c>
      <c r="B39" s="28"/>
      <c r="C39" s="28"/>
      <c r="D39" s="28"/>
      <c r="E39" s="31" t="e">
        <f>SUM(L39:BD39)</f>
        <v>#DIV/0!</v>
      </c>
      <c r="F39" s="28"/>
      <c r="G39" s="28"/>
      <c r="H39" s="28"/>
      <c r="I39" s="28"/>
      <c r="J39" s="28"/>
      <c r="K39" s="28"/>
      <c r="L39" s="29"/>
      <c r="M39" s="28"/>
      <c r="N39" s="30" t="e">
        <f>N38/$E$38</f>
        <v>#DIV/0!</v>
      </c>
      <c r="O39" s="27"/>
      <c r="P39" s="28"/>
      <c r="Q39" s="30" t="e">
        <f>Q38/$E$38</f>
        <v>#DIV/0!</v>
      </c>
      <c r="R39" s="28"/>
      <c r="S39" s="28"/>
      <c r="T39" s="30">
        <f>T38/$E$38</f>
        <v>0</v>
      </c>
      <c r="U39" s="28"/>
      <c r="V39" s="28"/>
      <c r="W39" s="30">
        <f>W38/$E$38</f>
        <v>0</v>
      </c>
      <c r="X39" s="28"/>
      <c r="Y39" s="28"/>
      <c r="Z39" s="30">
        <f>Z38/$E$38</f>
        <v>0</v>
      </c>
      <c r="AA39" s="28"/>
      <c r="AB39" s="28"/>
      <c r="AC39" s="30">
        <f>AC38/$E$38</f>
        <v>0</v>
      </c>
      <c r="AD39" s="28"/>
      <c r="AE39" s="28"/>
      <c r="AF39" s="30">
        <f>AF38/$E$38</f>
        <v>0</v>
      </c>
      <c r="AG39" s="28"/>
      <c r="AH39" s="28"/>
      <c r="AI39" s="30">
        <f>AI38/$E$38</f>
        <v>0</v>
      </c>
      <c r="AJ39" s="28"/>
      <c r="AK39" s="28"/>
      <c r="AL39" s="30">
        <f>AL38/$E$38</f>
        <v>0</v>
      </c>
      <c r="AM39" s="28"/>
      <c r="AN39" s="28"/>
      <c r="AO39" s="30">
        <f>AO38/$E$38</f>
        <v>0</v>
      </c>
      <c r="AP39" s="28"/>
      <c r="AQ39" s="28"/>
      <c r="AR39" s="30">
        <f>AR38/$E$38</f>
        <v>0</v>
      </c>
      <c r="AS39" s="28"/>
      <c r="AT39" s="28"/>
      <c r="AU39" s="30">
        <f>AU38/$E$38</f>
        <v>0</v>
      </c>
      <c r="AV39" s="28"/>
      <c r="AW39" s="28"/>
      <c r="AX39" s="30">
        <f>AX38/$E$38</f>
        <v>0</v>
      </c>
      <c r="AY39" s="87"/>
      <c r="AZ39" s="28"/>
      <c r="BA39" s="30">
        <f>BA38/$E$38</f>
        <v>0</v>
      </c>
      <c r="BB39" s="28"/>
      <c r="BC39" s="28"/>
      <c r="BD39" s="30">
        <f>BD38/$E$38</f>
        <v>0</v>
      </c>
      <c r="BE39" s="28"/>
      <c r="BF39" s="148" t="e">
        <f>SUM(N39:BD39)-E39</f>
        <v>#DIV/0!</v>
      </c>
      <c r="BG39" s="145" t="s">
        <v>136</v>
      </c>
      <c r="BH39" s="145"/>
      <c r="BI39" s="145"/>
      <c r="BJ39" s="145"/>
    </row>
    <row r="40" spans="1:62" x14ac:dyDescent="0.2">
      <c r="A40" s="23"/>
      <c r="B40" s="23"/>
      <c r="C40" s="23"/>
      <c r="D40" s="23"/>
      <c r="E40" s="26"/>
      <c r="F40" s="23"/>
      <c r="G40" s="23"/>
      <c r="H40" s="23"/>
      <c r="I40" s="23"/>
      <c r="J40" s="23"/>
      <c r="K40" s="23"/>
      <c r="L40" s="24"/>
      <c r="M40" s="25"/>
      <c r="N40" s="26"/>
      <c r="O40" s="27"/>
      <c r="P40" s="25"/>
      <c r="Q40" s="26"/>
      <c r="R40" s="27"/>
      <c r="S40" s="25"/>
      <c r="T40" s="26"/>
      <c r="U40" s="27"/>
      <c r="V40" s="25"/>
      <c r="W40" s="26"/>
      <c r="X40" s="23"/>
      <c r="Y40" s="25"/>
      <c r="Z40" s="26"/>
      <c r="AA40" s="27"/>
      <c r="AB40" s="25"/>
      <c r="AC40" s="26"/>
      <c r="AD40" s="27"/>
      <c r="AE40" s="25"/>
      <c r="AF40" s="26"/>
      <c r="AG40" s="27"/>
      <c r="AH40" s="25"/>
      <c r="AI40" s="26"/>
      <c r="AJ40" s="27"/>
      <c r="AK40" s="25"/>
      <c r="AL40" s="26"/>
      <c r="AM40" s="27"/>
      <c r="AN40" s="25"/>
      <c r="AO40" s="26"/>
      <c r="AP40" s="27"/>
      <c r="AQ40" s="25"/>
      <c r="AR40" s="26"/>
      <c r="AS40" s="27"/>
      <c r="AT40" s="25"/>
      <c r="AU40" s="26"/>
      <c r="AV40" s="27"/>
      <c r="AW40" s="25"/>
      <c r="AX40" s="26"/>
      <c r="AY40" s="87"/>
      <c r="AZ40" s="25"/>
      <c r="BA40" s="26"/>
      <c r="BB40" s="27"/>
      <c r="BC40" s="25"/>
      <c r="BD40" s="26"/>
      <c r="BE40" s="23"/>
      <c r="BF40" s="147"/>
      <c r="BG40" s="145" t="s">
        <v>136</v>
      </c>
      <c r="BH40" s="145"/>
      <c r="BI40" s="145"/>
      <c r="BJ40" s="145"/>
    </row>
    <row r="41" spans="1:62" x14ac:dyDescent="0.2">
      <c r="A41" s="23" t="s">
        <v>41</v>
      </c>
      <c r="B41" s="23"/>
      <c r="C41" s="23"/>
      <c r="D41" s="23"/>
      <c r="E41" s="26"/>
      <c r="F41" s="23"/>
      <c r="G41" s="23"/>
      <c r="H41" s="23"/>
      <c r="I41" s="23"/>
      <c r="J41" s="23"/>
      <c r="K41" s="23">
        <f>SUM(K10:K35)</f>
        <v>2.4999999999999996E-3</v>
      </c>
      <c r="L41" s="24"/>
      <c r="M41" s="25">
        <f>SUM(M10:M35)</f>
        <v>0</v>
      </c>
      <c r="N41" s="26"/>
      <c r="O41" s="27"/>
      <c r="P41" s="25">
        <f>SUM(P10:P35)</f>
        <v>0</v>
      </c>
      <c r="Q41" s="26"/>
      <c r="R41" s="27"/>
      <c r="S41" s="25">
        <f>SUM(S10:S35)</f>
        <v>0</v>
      </c>
      <c r="T41" s="26"/>
      <c r="U41" s="27"/>
      <c r="V41" s="25">
        <f>SUM(V10:V35)</f>
        <v>0</v>
      </c>
      <c r="W41" s="26"/>
      <c r="X41" s="23"/>
      <c r="Y41" s="25">
        <f>SUM(Y10:Y35)</f>
        <v>0</v>
      </c>
      <c r="Z41" s="26"/>
      <c r="AA41" s="27"/>
      <c r="AB41" s="25">
        <f>SUM(AB10:AB35)</f>
        <v>0</v>
      </c>
      <c r="AC41" s="26"/>
      <c r="AD41" s="27"/>
      <c r="AE41" s="25">
        <f>SUM(AE10:AE35)</f>
        <v>0</v>
      </c>
      <c r="AF41" s="26"/>
      <c r="AG41" s="27"/>
      <c r="AH41" s="25">
        <f>SUM(AH10:AH35)</f>
        <v>0</v>
      </c>
      <c r="AI41" s="26"/>
      <c r="AJ41" s="27"/>
      <c r="AK41" s="25">
        <f>SUM(AK10:AK35)</f>
        <v>0</v>
      </c>
      <c r="AL41" s="26"/>
      <c r="AM41" s="27"/>
      <c r="AN41" s="25">
        <f>SUM(AN10:AN35)</f>
        <v>0</v>
      </c>
      <c r="AO41" s="26"/>
      <c r="AP41" s="27"/>
      <c r="AQ41" s="25">
        <f>SUM(AQ10:AQ35)</f>
        <v>0</v>
      </c>
      <c r="AR41" s="26"/>
      <c r="AS41" s="27"/>
      <c r="AT41" s="25">
        <f>SUM(AT10:AT35)</f>
        <v>0</v>
      </c>
      <c r="AU41" s="26"/>
      <c r="AV41" s="27"/>
      <c r="AW41" s="25">
        <f>SUM(AW10:AW35)</f>
        <v>0</v>
      </c>
      <c r="AX41" s="26"/>
      <c r="AY41" s="87"/>
      <c r="AZ41" s="25">
        <f>SUM(AZ10:AZ35)</f>
        <v>0</v>
      </c>
      <c r="BA41" s="26"/>
      <c r="BB41" s="27"/>
      <c r="BC41" s="25">
        <f>SUM(BC10:BC35)</f>
        <v>0</v>
      </c>
      <c r="BD41" s="26"/>
      <c r="BE41" s="23"/>
      <c r="BF41" s="147">
        <f>SUM(M41:BD41)-K41</f>
        <v>-2.4999999999999996E-3</v>
      </c>
      <c r="BG41" s="145" t="s">
        <v>136</v>
      </c>
      <c r="BH41" s="145"/>
      <c r="BI41" s="145"/>
      <c r="BJ41" s="145"/>
    </row>
    <row r="42" spans="1:62" x14ac:dyDescent="0.2">
      <c r="A42" s="28" t="s">
        <v>42</v>
      </c>
      <c r="B42" s="28"/>
      <c r="C42" s="28"/>
      <c r="D42" s="28"/>
      <c r="E42" s="31"/>
      <c r="F42" s="28"/>
      <c r="G42" s="28"/>
      <c r="H42" s="28"/>
      <c r="I42" s="28"/>
      <c r="J42" s="28"/>
      <c r="K42" s="28">
        <f>SUM(L42:BD42)</f>
        <v>0</v>
      </c>
      <c r="L42" s="29"/>
      <c r="M42" s="28">
        <f>M41/$K$41</f>
        <v>0</v>
      </c>
      <c r="N42" s="31"/>
      <c r="O42" s="27"/>
      <c r="P42" s="28">
        <f>P41/$K$41</f>
        <v>0</v>
      </c>
      <c r="Q42" s="31"/>
      <c r="R42" s="28"/>
      <c r="S42" s="28">
        <f>S41/$K$41</f>
        <v>0</v>
      </c>
      <c r="T42" s="31"/>
      <c r="U42" s="28"/>
      <c r="V42" s="28">
        <f>V41/$K$41</f>
        <v>0</v>
      </c>
      <c r="W42" s="31"/>
      <c r="X42" s="28"/>
      <c r="Y42" s="28">
        <f>Y41/$K$41</f>
        <v>0</v>
      </c>
      <c r="Z42" s="31"/>
      <c r="AA42" s="28"/>
      <c r="AB42" s="28">
        <f>AB41/$K$41</f>
        <v>0</v>
      </c>
      <c r="AC42" s="31"/>
      <c r="AD42" s="28"/>
      <c r="AE42" s="28">
        <f>AE41/$K$41</f>
        <v>0</v>
      </c>
      <c r="AF42" s="31"/>
      <c r="AG42" s="28"/>
      <c r="AH42" s="28">
        <f>AH41/$K$41</f>
        <v>0</v>
      </c>
      <c r="AI42" s="31"/>
      <c r="AJ42" s="28"/>
      <c r="AK42" s="28">
        <f>AK41/$K$41</f>
        <v>0</v>
      </c>
      <c r="AL42" s="31"/>
      <c r="AM42" s="28"/>
      <c r="AN42" s="28">
        <f>AN41/$K$41</f>
        <v>0</v>
      </c>
      <c r="AO42" s="31"/>
      <c r="AP42" s="28"/>
      <c r="AQ42" s="28">
        <f>AQ41/$K$41</f>
        <v>0</v>
      </c>
      <c r="AR42" s="31"/>
      <c r="AS42" s="28"/>
      <c r="AT42" s="28">
        <f>AT41/$K$41</f>
        <v>0</v>
      </c>
      <c r="AU42" s="31"/>
      <c r="AV42" s="28"/>
      <c r="AW42" s="28">
        <f>AW41/$K$41</f>
        <v>0</v>
      </c>
      <c r="AX42" s="31"/>
      <c r="AY42" s="87"/>
      <c r="AZ42" s="28">
        <f>AZ41/$K$41</f>
        <v>0</v>
      </c>
      <c r="BA42" s="31"/>
      <c r="BB42" s="28"/>
      <c r="BC42" s="28">
        <f>BC41/$K$41</f>
        <v>0</v>
      </c>
      <c r="BD42" s="31"/>
      <c r="BE42" s="28"/>
      <c r="BF42" s="149">
        <f>SUM(M42:BC42)-K42</f>
        <v>0</v>
      </c>
      <c r="BG42" s="145" t="s">
        <v>136</v>
      </c>
      <c r="BH42" s="145"/>
      <c r="BI42" s="145"/>
      <c r="BJ42" s="145"/>
    </row>
    <row r="43" spans="1:62" x14ac:dyDescent="0.2">
      <c r="AY43" s="87"/>
      <c r="BG43" t="s">
        <v>136</v>
      </c>
    </row>
    <row r="44" spans="1:62" x14ac:dyDescent="0.2">
      <c r="AY44" s="87"/>
    </row>
    <row r="45" spans="1:62" x14ac:dyDescent="0.2">
      <c r="AY45" s="87"/>
    </row>
    <row r="46" spans="1:62" ht="18" x14ac:dyDescent="0.25">
      <c r="B46" s="205" t="s">
        <v>190</v>
      </c>
      <c r="C46" s="202"/>
      <c r="D46" s="202"/>
      <c r="E46" s="202"/>
      <c r="F46" s="202"/>
      <c r="G46" s="202"/>
      <c r="H46" s="202"/>
      <c r="I46" s="202"/>
      <c r="J46" s="202"/>
      <c r="K46" s="202"/>
      <c r="L46" s="202"/>
      <c r="M46" s="202"/>
      <c r="N46" s="202"/>
      <c r="O46" s="202"/>
      <c r="P46" s="202"/>
      <c r="Q46" s="202"/>
      <c r="AY46" s="87"/>
    </row>
    <row r="47" spans="1:62" ht="15" x14ac:dyDescent="0.2">
      <c r="B47" s="203" t="s">
        <v>191</v>
      </c>
      <c r="C47" s="203"/>
      <c r="D47" s="203"/>
      <c r="E47" s="203"/>
      <c r="F47" s="203"/>
      <c r="G47" s="203"/>
      <c r="H47" s="203"/>
      <c r="I47" s="203"/>
      <c r="J47" s="203"/>
      <c r="K47" s="203"/>
      <c r="L47" s="202"/>
      <c r="M47" s="202"/>
      <c r="N47" s="202"/>
      <c r="O47" s="202"/>
      <c r="P47" s="202"/>
      <c r="Q47" s="202"/>
      <c r="AY47" s="87"/>
    </row>
    <row r="48" spans="1:62" ht="15" x14ac:dyDescent="0.2">
      <c r="B48" s="203" t="s">
        <v>186</v>
      </c>
      <c r="C48" s="203"/>
      <c r="D48" s="203"/>
      <c r="E48" s="203"/>
      <c r="F48" s="203"/>
      <c r="G48" s="203"/>
      <c r="H48" s="203"/>
      <c r="I48" s="203"/>
      <c r="J48" s="203"/>
      <c r="K48" s="203"/>
      <c r="L48" s="202"/>
      <c r="M48" s="202"/>
      <c r="N48" s="202"/>
      <c r="O48" s="202"/>
      <c r="P48" s="202"/>
      <c r="Q48" s="202"/>
      <c r="AY48" s="87"/>
    </row>
    <row r="49" spans="2:51" ht="15" x14ac:dyDescent="0.2">
      <c r="B49" s="233" t="s">
        <v>187</v>
      </c>
      <c r="C49" s="233"/>
      <c r="D49" s="233"/>
      <c r="E49" s="233"/>
      <c r="F49" s="233"/>
      <c r="G49" s="233"/>
      <c r="H49" s="233"/>
      <c r="I49" s="233"/>
      <c r="J49" s="233"/>
      <c r="K49" s="233"/>
      <c r="L49" s="233"/>
      <c r="M49" s="233"/>
      <c r="N49" s="202"/>
      <c r="O49" s="202"/>
      <c r="P49" s="202"/>
      <c r="Q49" s="202"/>
      <c r="AY49" s="87"/>
    </row>
    <row r="50" spans="2:51" ht="15" x14ac:dyDescent="0.2">
      <c r="B50" s="203" t="s">
        <v>188</v>
      </c>
      <c r="C50" s="203"/>
      <c r="D50" s="203"/>
      <c r="E50" s="203"/>
      <c r="F50" s="203"/>
      <c r="G50" s="203"/>
      <c r="H50" s="203"/>
      <c r="I50" s="203"/>
      <c r="J50" s="203"/>
      <c r="K50" s="203"/>
      <c r="L50" s="202"/>
      <c r="M50" s="202"/>
      <c r="N50" s="202"/>
      <c r="O50" s="202"/>
      <c r="P50" s="202"/>
      <c r="Q50" s="202"/>
      <c r="AY50" s="87"/>
    </row>
    <row r="51" spans="2:51" ht="15" x14ac:dyDescent="0.2">
      <c r="B51" s="233" t="s">
        <v>189</v>
      </c>
      <c r="C51" s="233"/>
      <c r="D51" s="233"/>
      <c r="E51" s="233"/>
      <c r="F51" s="233"/>
      <c r="G51" s="233"/>
      <c r="H51" s="233"/>
      <c r="I51" s="233"/>
      <c r="J51" s="233"/>
      <c r="K51" s="233"/>
      <c r="L51" s="233"/>
      <c r="M51" s="233"/>
      <c r="N51" s="202"/>
      <c r="O51" s="202"/>
      <c r="P51" s="202"/>
      <c r="Q51" s="202"/>
      <c r="AY51" s="87"/>
    </row>
    <row r="52" spans="2:51" ht="15" x14ac:dyDescent="0.2">
      <c r="B52" s="204" t="s">
        <v>192</v>
      </c>
      <c r="C52" s="202"/>
      <c r="D52" s="202"/>
      <c r="E52" s="202"/>
      <c r="F52" s="202"/>
      <c r="G52" s="202"/>
      <c r="H52" s="202"/>
      <c r="I52" s="202"/>
      <c r="J52" s="202"/>
      <c r="K52" s="202"/>
      <c r="L52" s="202"/>
      <c r="M52" s="202"/>
      <c r="N52" s="202"/>
      <c r="O52" s="202"/>
      <c r="P52" s="202"/>
      <c r="Q52" s="202"/>
      <c r="AY52" s="87"/>
    </row>
    <row r="53" spans="2:51" ht="15" x14ac:dyDescent="0.2">
      <c r="B53" s="204" t="s">
        <v>193</v>
      </c>
      <c r="C53" s="202"/>
      <c r="D53" s="202"/>
      <c r="E53" s="202"/>
      <c r="F53" s="202"/>
      <c r="G53" s="202"/>
      <c r="H53" s="202"/>
      <c r="I53" s="202"/>
      <c r="J53" s="202"/>
      <c r="K53" s="202"/>
      <c r="L53" s="202"/>
      <c r="M53" s="202"/>
      <c r="N53" s="202"/>
      <c r="O53" s="202"/>
      <c r="P53" s="202"/>
      <c r="Q53" s="202"/>
    </row>
    <row r="54" spans="2:51" s="198" customFormat="1" ht="15" x14ac:dyDescent="0.2">
      <c r="B54" s="203"/>
      <c r="C54" s="203" t="s">
        <v>194</v>
      </c>
      <c r="D54" s="203"/>
      <c r="E54" s="203"/>
      <c r="F54" s="203"/>
      <c r="G54" s="203"/>
      <c r="H54" s="203"/>
      <c r="I54" s="203"/>
      <c r="J54" s="203"/>
      <c r="K54" s="203"/>
      <c r="L54" s="203"/>
      <c r="M54" s="203"/>
      <c r="N54" s="203"/>
      <c r="O54" s="203"/>
      <c r="P54" s="203"/>
      <c r="Q54" s="203"/>
    </row>
  </sheetData>
  <mergeCells count="31">
    <mergeCell ref="B49:M49"/>
    <mergeCell ref="B51:M51"/>
    <mergeCell ref="BB8:BD8"/>
    <mergeCell ref="AY8:BA8"/>
    <mergeCell ref="AS8:AU8"/>
    <mergeCell ref="L8:N8"/>
    <mergeCell ref="O8:Q8"/>
    <mergeCell ref="X8:Z8"/>
    <mergeCell ref="AA8:AC8"/>
    <mergeCell ref="R8:T8"/>
    <mergeCell ref="U8:W8"/>
    <mergeCell ref="AP8:AR8"/>
    <mergeCell ref="AD8:AF8"/>
    <mergeCell ref="AG8:AI8"/>
    <mergeCell ref="BB7:BD7"/>
    <mergeCell ref="AJ8:AL8"/>
    <mergeCell ref="AM8:AO8"/>
    <mergeCell ref="AV8:AX8"/>
    <mergeCell ref="AS7:AU7"/>
    <mergeCell ref="AV7:AX7"/>
    <mergeCell ref="AY7:BA7"/>
    <mergeCell ref="AP7:AR7"/>
    <mergeCell ref="AM7:AO7"/>
    <mergeCell ref="AA7:AC7"/>
    <mergeCell ref="AD7:AF7"/>
    <mergeCell ref="AG7:AI7"/>
    <mergeCell ref="AJ7:AL7"/>
    <mergeCell ref="P7:Q7"/>
    <mergeCell ref="R7:T7"/>
    <mergeCell ref="U7:W7"/>
    <mergeCell ref="X7:Z7"/>
  </mergeCells>
  <phoneticPr fontId="0" type="noConversion"/>
  <hyperlinks>
    <hyperlink ref="BF42" r:id="rId1" display="=@sum(M51:GW51"/>
  </hyperlinks>
  <pageMargins left="0.25" right="0" top="0.25" bottom="0.25" header="0.5" footer="0.5"/>
  <pageSetup paperSize="5" scale="75" orientation="landscape" r:id="rId2"/>
  <headerFooter alignWithMargins="0">
    <oddFooter>&amp;L&amp;9&amp;F.xls (&amp;A)&amp;C&amp;9Page &amp;P of &amp;N&amp;R&amp;9&amp;D, &amp;T</oddFooter>
  </headerFooter>
  <colBreaks count="2" manualBreakCount="2">
    <brk id="35" max="41" man="1"/>
    <brk id="50"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2"/>
  <sheetViews>
    <sheetView tabSelected="1" workbookViewId="0">
      <pane xSplit="4" ySplit="10" topLeftCell="E43" activePane="bottomRight" state="frozen"/>
      <selection pane="topRight" activeCell="E1" sqref="E1"/>
      <selection pane="bottomLeft" activeCell="A8" sqref="A8"/>
      <selection pane="bottomRight" activeCell="H62" sqref="H62"/>
    </sheetView>
  </sheetViews>
  <sheetFormatPr defaultRowHeight="12.75" x14ac:dyDescent="0.2"/>
  <cols>
    <col min="1" max="1" width="47.7109375" customWidth="1"/>
    <col min="2" max="2" width="11.28515625" style="102" bestFit="1" customWidth="1"/>
    <col min="3" max="3" width="10.7109375" style="2" customWidth="1"/>
    <col min="4" max="4" width="12.140625" style="119" customWidth="1"/>
    <col min="5" max="20" width="15.7109375" customWidth="1"/>
    <col min="22" max="22" width="11.28515625" bestFit="1" customWidth="1"/>
  </cols>
  <sheetData>
    <row r="1" spans="1:22" x14ac:dyDescent="0.2">
      <c r="A1" s="222" t="str">
        <f>+'[1]Personnel Allocations '!A1</f>
        <v>Area Agency on Aging Palm Beach/Treaure Coast Inc.</v>
      </c>
      <c r="D1" s="168"/>
      <c r="E1" s="174"/>
      <c r="F1" s="119"/>
    </row>
    <row r="2" spans="1:22" x14ac:dyDescent="0.2">
      <c r="A2" s="222" t="str">
        <f>+'[1]Personnel Allocations '!A2</f>
        <v>UNIT COST METHODOLOGY</v>
      </c>
      <c r="D2" s="168"/>
      <c r="E2" s="174"/>
      <c r="F2" s="119"/>
    </row>
    <row r="3" spans="1:22" x14ac:dyDescent="0.2">
      <c r="A3" s="223" t="s">
        <v>205</v>
      </c>
      <c r="C3" s="111"/>
      <c r="G3" s="1"/>
      <c r="S3" s="145"/>
      <c r="T3" s="145"/>
    </row>
    <row r="4" spans="1:22" x14ac:dyDescent="0.2">
      <c r="A4" s="222" t="str">
        <f>+'[1]Personnel Allocations '!A4</f>
        <v xml:space="preserve">BUDGET YEAR: </v>
      </c>
      <c r="C4" s="111"/>
      <c r="S4" s="145"/>
      <c r="T4" s="145"/>
    </row>
    <row r="5" spans="1:22" x14ac:dyDescent="0.2">
      <c r="A5" s="222" t="str">
        <f>+'[1]Personnel Allocations '!A5</f>
        <v>PROVIDER NAME:</v>
      </c>
      <c r="C5" s="111"/>
    </row>
    <row r="6" spans="1:22" ht="13.5" thickBot="1" x14ac:dyDescent="0.25">
      <c r="A6" s="32"/>
      <c r="C6" s="111"/>
    </row>
    <row r="7" spans="1:22" x14ac:dyDescent="0.2">
      <c r="A7" s="210" t="s">
        <v>198</v>
      </c>
      <c r="B7" s="211"/>
      <c r="C7" s="212"/>
      <c r="D7" s="213"/>
    </row>
    <row r="8" spans="1:22" ht="13.5" thickBot="1" x14ac:dyDescent="0.25">
      <c r="A8" s="214" t="s">
        <v>199</v>
      </c>
      <c r="B8" s="215"/>
      <c r="C8" s="216"/>
      <c r="D8" s="217"/>
    </row>
    <row r="9" spans="1:22" ht="13.5" thickBot="1" x14ac:dyDescent="0.25">
      <c r="A9" s="146" t="str">
        <f>+'Personnel Allocations '!A8</f>
        <v xml:space="preserve"> </v>
      </c>
      <c r="C9" s="111"/>
      <c r="E9" s="228" t="s">
        <v>1</v>
      </c>
      <c r="F9" s="228"/>
      <c r="G9" s="33" t="s">
        <v>2</v>
      </c>
      <c r="H9" s="33" t="s">
        <v>3</v>
      </c>
      <c r="I9" s="33" t="s">
        <v>4</v>
      </c>
      <c r="J9" s="33" t="s">
        <v>5</v>
      </c>
      <c r="K9" s="33" t="s">
        <v>6</v>
      </c>
      <c r="L9" s="33" t="s">
        <v>7</v>
      </c>
      <c r="M9" s="33" t="s">
        <v>8</v>
      </c>
      <c r="N9" s="33" t="s">
        <v>9</v>
      </c>
      <c r="O9" s="33" t="s">
        <v>10</v>
      </c>
      <c r="P9" s="33" t="s">
        <v>11</v>
      </c>
      <c r="Q9" s="33" t="s">
        <v>12</v>
      </c>
      <c r="R9" s="34"/>
      <c r="S9" s="33" t="s">
        <v>92</v>
      </c>
      <c r="T9" s="33" t="s">
        <v>93</v>
      </c>
    </row>
    <row r="10" spans="1:22" ht="39" thickBot="1" x14ac:dyDescent="0.25">
      <c r="A10" s="95" t="s">
        <v>43</v>
      </c>
      <c r="B10" s="103" t="s">
        <v>44</v>
      </c>
      <c r="C10" s="112" t="s">
        <v>45</v>
      </c>
      <c r="D10" s="126" t="s">
        <v>46</v>
      </c>
      <c r="E10" s="96" t="str">
        <f>'Personnel Allocations '!L8</f>
        <v>Management &amp; General Cost Pool</v>
      </c>
      <c r="F10" s="97" t="str">
        <f>'Personnel Allocations '!O8</f>
        <v>Facilities &amp; Maintenance Cost Pool</v>
      </c>
      <c r="G10" s="35" t="str">
        <f>'Group Five'!B1</f>
        <v>Caregiver Training/Support</v>
      </c>
      <c r="H10" s="35" t="str">
        <f>'Group Five'!B2</f>
        <v>Child Day Care</v>
      </c>
      <c r="I10" s="35" t="str">
        <f>'Group Five'!B3</f>
        <v>Counseling (Gereontological)</v>
      </c>
      <c r="J10" s="92" t="str">
        <f>'Group Five'!B4</f>
        <v>Counseling (Mental Health/Screening)</v>
      </c>
      <c r="K10" s="35" t="str">
        <f>'Group Five'!B5</f>
        <v>Education/Training</v>
      </c>
      <c r="L10" s="35" t="str">
        <f>'Group Five'!B6</f>
        <v>Outreach</v>
      </c>
      <c r="M10" s="35" t="str">
        <f>'Group Five'!B7</f>
        <v>Screening/Assessment</v>
      </c>
      <c r="N10" s="35" t="str">
        <f>'Group Five'!B8</f>
        <v>Sitter</v>
      </c>
      <c r="O10" s="35" t="str">
        <f>'Group Five'!B9</f>
        <v>Transportation</v>
      </c>
      <c r="P10" s="35">
        <f>'Group Five'!B10</f>
        <v>0</v>
      </c>
      <c r="Q10" s="35">
        <f>'Group Five'!B11</f>
        <v>0</v>
      </c>
      <c r="R10" s="36" t="s">
        <v>47</v>
      </c>
      <c r="S10" s="35" t="str">
        <f>'Group Five'!B12</f>
        <v>Non Group Two Services &amp; Activities</v>
      </c>
      <c r="T10" s="35" t="str">
        <f>'Group Five'!B13</f>
        <v>Fundraising &amp; Unallowable Activities</v>
      </c>
      <c r="U10" s="37"/>
      <c r="V10" s="38" t="s">
        <v>48</v>
      </c>
    </row>
    <row r="11" spans="1:22" x14ac:dyDescent="0.2">
      <c r="A11" s="183" t="s">
        <v>49</v>
      </c>
      <c r="B11" s="206">
        <v>0</v>
      </c>
      <c r="C11" s="207">
        <v>0</v>
      </c>
      <c r="D11" s="208">
        <f>'Personnel Allocations '!E38</f>
        <v>2.3999999999999998E-3</v>
      </c>
      <c r="E11" s="1" t="e">
        <f>'Personnel Allocations '!N38</f>
        <v>#DIV/0!</v>
      </c>
      <c r="F11" s="1" t="e">
        <f>'Personnel Allocations '!Q38</f>
        <v>#DIV/0!</v>
      </c>
      <c r="G11" s="1">
        <f>'Personnel Allocations '!T38</f>
        <v>0</v>
      </c>
      <c r="H11" s="1">
        <f>'Personnel Allocations '!W38</f>
        <v>0</v>
      </c>
      <c r="I11" s="1">
        <f>'Personnel Allocations '!Z38</f>
        <v>0</v>
      </c>
      <c r="J11" s="1">
        <f>'Personnel Allocations '!AC38</f>
        <v>0</v>
      </c>
      <c r="K11" s="1">
        <f>'Personnel Allocations '!AF38</f>
        <v>0</v>
      </c>
      <c r="L11" s="1">
        <f>'Personnel Allocations '!AI38</f>
        <v>0</v>
      </c>
      <c r="M11" s="1">
        <f>'Personnel Allocations '!AL38</f>
        <v>0</v>
      </c>
      <c r="N11" s="1">
        <f>'Personnel Allocations '!AO38</f>
        <v>0</v>
      </c>
      <c r="O11" s="1">
        <f>'Personnel Allocations '!AR38</f>
        <v>0</v>
      </c>
      <c r="P11" s="1">
        <f>'Personnel Allocations '!AU38</f>
        <v>0</v>
      </c>
      <c r="Q11" s="1">
        <f>'Personnel Allocations '!AX38</f>
        <v>0</v>
      </c>
      <c r="R11" s="1">
        <f t="shared" ref="R11:R35" si="0">SUM($G11:$Q11)</f>
        <v>0</v>
      </c>
      <c r="S11" s="1">
        <f>'Personnel Allocations '!BA38</f>
        <v>0</v>
      </c>
      <c r="T11" s="1">
        <f>'Personnel Allocations '!BD38</f>
        <v>0</v>
      </c>
      <c r="U11" s="1"/>
      <c r="V11" s="1" t="e">
        <f t="shared" ref="V11:V36" si="1">D11-(SUM(E11:Q11)+S11+T11)</f>
        <v>#DIV/0!</v>
      </c>
    </row>
    <row r="12" spans="1:22" x14ac:dyDescent="0.2">
      <c r="A12" s="1" t="s">
        <v>50</v>
      </c>
      <c r="B12" s="104">
        <v>0</v>
      </c>
      <c r="C12" s="113">
        <v>0</v>
      </c>
      <c r="D12" s="120">
        <f t="shared" ref="D12:D31" si="2">B12*(C12+1)</f>
        <v>0</v>
      </c>
      <c r="E12" s="1" t="e">
        <f>'Personnel Allocations '!N39*'Unit Cost Worksheet'!$D$12</f>
        <v>#DIV/0!</v>
      </c>
      <c r="F12" s="1" t="e">
        <f>'Personnel Allocations '!Q39*'Unit Cost Worksheet'!$D$12</f>
        <v>#DIV/0!</v>
      </c>
      <c r="G12" s="1">
        <f>'Personnel Allocations '!T39*'Unit Cost Worksheet'!$D$12</f>
        <v>0</v>
      </c>
      <c r="H12" s="1">
        <f>'Personnel Allocations '!W39*'Unit Cost Worksheet'!$D$12</f>
        <v>0</v>
      </c>
      <c r="I12" s="1">
        <f>'Personnel Allocations '!Z39*'Unit Cost Worksheet'!$D$12</f>
        <v>0</v>
      </c>
      <c r="J12" s="1">
        <f>'Personnel Allocations '!AC39*'Unit Cost Worksheet'!$D$12</f>
        <v>0</v>
      </c>
      <c r="K12" s="1">
        <f>'Personnel Allocations '!AF39*'Unit Cost Worksheet'!$D$12</f>
        <v>0</v>
      </c>
      <c r="L12" s="1">
        <f>'Personnel Allocations '!AI39*'Unit Cost Worksheet'!$D$12</f>
        <v>0</v>
      </c>
      <c r="M12" s="1">
        <f>'Personnel Allocations '!AL39*'Unit Cost Worksheet'!$D$12</f>
        <v>0</v>
      </c>
      <c r="N12" s="1">
        <f>'Personnel Allocations '!AO39*'Unit Cost Worksheet'!$D$12</f>
        <v>0</v>
      </c>
      <c r="O12" s="1">
        <f>'Personnel Allocations '!AR39*'Unit Cost Worksheet'!$D$12</f>
        <v>0</v>
      </c>
      <c r="P12" s="1">
        <f>'Personnel Allocations '!AU39*'Unit Cost Worksheet'!$D$12</f>
        <v>0</v>
      </c>
      <c r="Q12" s="1">
        <f>'Personnel Allocations '!AX39*'Unit Cost Worksheet'!$D$12</f>
        <v>0</v>
      </c>
      <c r="R12" s="39">
        <f t="shared" si="0"/>
        <v>0</v>
      </c>
      <c r="S12" s="1">
        <f>'Personnel Allocations '!BA39*'Unit Cost Worksheet'!$D$12</f>
        <v>0</v>
      </c>
      <c r="T12" s="1">
        <f>'Personnel Allocations '!AZ39*'Unit Cost Worksheet'!$D$12</f>
        <v>0</v>
      </c>
      <c r="U12" s="1"/>
      <c r="V12" s="1" t="e">
        <f t="shared" si="1"/>
        <v>#DIV/0!</v>
      </c>
    </row>
    <row r="13" spans="1:22" x14ac:dyDescent="0.2">
      <c r="A13" s="1" t="s">
        <v>85</v>
      </c>
      <c r="B13" s="104">
        <v>0</v>
      </c>
      <c r="C13" s="113">
        <v>0</v>
      </c>
      <c r="D13" s="120">
        <f t="shared" si="2"/>
        <v>0</v>
      </c>
      <c r="E13" s="15">
        <v>0</v>
      </c>
      <c r="F13" s="15">
        <v>0</v>
      </c>
      <c r="G13" s="15">
        <v>0</v>
      </c>
      <c r="H13" s="15">
        <v>0</v>
      </c>
      <c r="I13" s="15">
        <v>0</v>
      </c>
      <c r="J13" s="15">
        <v>0</v>
      </c>
      <c r="K13" s="15">
        <v>0</v>
      </c>
      <c r="L13" s="15">
        <v>0</v>
      </c>
      <c r="M13" s="15">
        <v>0</v>
      </c>
      <c r="N13" s="15">
        <v>0</v>
      </c>
      <c r="O13" s="15">
        <v>0</v>
      </c>
      <c r="P13" s="15">
        <v>0</v>
      </c>
      <c r="Q13" s="15">
        <v>0</v>
      </c>
      <c r="R13" s="39">
        <f t="shared" si="0"/>
        <v>0</v>
      </c>
      <c r="S13" s="1">
        <v>0</v>
      </c>
      <c r="T13" s="1">
        <v>0</v>
      </c>
      <c r="U13" s="1"/>
      <c r="V13" s="1">
        <f t="shared" si="1"/>
        <v>0</v>
      </c>
    </row>
    <row r="14" spans="1:22" x14ac:dyDescent="0.2">
      <c r="A14" s="1" t="s">
        <v>19</v>
      </c>
      <c r="B14" s="104">
        <v>0</v>
      </c>
      <c r="C14" s="113">
        <v>0</v>
      </c>
      <c r="D14" s="120">
        <f t="shared" si="2"/>
        <v>0</v>
      </c>
      <c r="E14" s="15">
        <v>0</v>
      </c>
      <c r="F14" s="15">
        <v>0</v>
      </c>
      <c r="G14" s="15">
        <v>0</v>
      </c>
      <c r="H14" s="15">
        <v>0</v>
      </c>
      <c r="I14" s="15">
        <v>0</v>
      </c>
      <c r="J14" s="15">
        <v>0</v>
      </c>
      <c r="K14" s="15">
        <v>0</v>
      </c>
      <c r="L14" s="15">
        <v>0</v>
      </c>
      <c r="M14" s="15">
        <v>0</v>
      </c>
      <c r="N14" s="15">
        <v>0</v>
      </c>
      <c r="O14" s="15">
        <v>0</v>
      </c>
      <c r="P14" s="15">
        <v>0</v>
      </c>
      <c r="Q14" s="15">
        <v>0</v>
      </c>
      <c r="R14" s="39">
        <f t="shared" si="0"/>
        <v>0</v>
      </c>
      <c r="S14" s="1">
        <v>0</v>
      </c>
      <c r="T14" s="1">
        <v>0</v>
      </c>
      <c r="U14" s="1"/>
      <c r="V14" s="1">
        <f t="shared" si="1"/>
        <v>0</v>
      </c>
    </row>
    <row r="15" spans="1:22" x14ac:dyDescent="0.2">
      <c r="A15" s="1" t="s">
        <v>86</v>
      </c>
      <c r="B15" s="104">
        <v>0</v>
      </c>
      <c r="C15" s="113">
        <v>0</v>
      </c>
      <c r="D15" s="120">
        <f t="shared" si="2"/>
        <v>0</v>
      </c>
      <c r="E15" s="15">
        <v>0</v>
      </c>
      <c r="F15" s="15">
        <v>0</v>
      </c>
      <c r="G15" s="15">
        <v>0</v>
      </c>
      <c r="H15" s="15">
        <v>0</v>
      </c>
      <c r="I15" s="15">
        <v>0</v>
      </c>
      <c r="J15" s="15">
        <v>0</v>
      </c>
      <c r="K15" s="15">
        <v>0</v>
      </c>
      <c r="L15" s="15">
        <v>0</v>
      </c>
      <c r="M15" s="15">
        <v>0</v>
      </c>
      <c r="N15" s="15">
        <v>0</v>
      </c>
      <c r="O15" s="15">
        <v>0</v>
      </c>
      <c r="P15" s="15">
        <v>0</v>
      </c>
      <c r="Q15" s="15">
        <v>0</v>
      </c>
      <c r="R15" s="39">
        <f t="shared" si="0"/>
        <v>0</v>
      </c>
      <c r="S15" s="1">
        <v>0</v>
      </c>
      <c r="T15" s="1">
        <v>0</v>
      </c>
      <c r="U15" s="1"/>
      <c r="V15" s="1">
        <f t="shared" si="1"/>
        <v>0</v>
      </c>
    </row>
    <row r="16" spans="1:22" x14ac:dyDescent="0.2">
      <c r="A16" s="1" t="s">
        <v>87</v>
      </c>
      <c r="B16" s="104">
        <v>0</v>
      </c>
      <c r="C16" s="113">
        <v>0</v>
      </c>
      <c r="D16" s="120">
        <f t="shared" si="2"/>
        <v>0</v>
      </c>
      <c r="E16" s="15">
        <v>0</v>
      </c>
      <c r="F16" s="15">
        <v>0</v>
      </c>
      <c r="G16" s="15">
        <v>0</v>
      </c>
      <c r="H16" s="15">
        <v>0</v>
      </c>
      <c r="I16" s="15">
        <v>0</v>
      </c>
      <c r="J16" s="15">
        <v>0</v>
      </c>
      <c r="K16" s="15">
        <v>0</v>
      </c>
      <c r="L16" s="15">
        <v>0</v>
      </c>
      <c r="M16" s="15">
        <v>0</v>
      </c>
      <c r="N16" s="15">
        <v>0</v>
      </c>
      <c r="O16" s="15">
        <v>0</v>
      </c>
      <c r="P16" s="15">
        <v>0</v>
      </c>
      <c r="Q16" s="15">
        <v>0</v>
      </c>
      <c r="R16" s="39">
        <f t="shared" si="0"/>
        <v>0</v>
      </c>
      <c r="S16" s="1">
        <v>0</v>
      </c>
      <c r="T16" s="1">
        <v>0</v>
      </c>
      <c r="U16" s="1"/>
      <c r="V16" s="1">
        <f t="shared" si="1"/>
        <v>0</v>
      </c>
    </row>
    <row r="17" spans="1:22" x14ac:dyDescent="0.2">
      <c r="A17" s="1" t="s">
        <v>51</v>
      </c>
      <c r="B17" s="104">
        <v>0</v>
      </c>
      <c r="C17" s="113">
        <v>0</v>
      </c>
      <c r="D17" s="120">
        <f t="shared" si="2"/>
        <v>0</v>
      </c>
      <c r="E17" s="15">
        <v>0</v>
      </c>
      <c r="F17" s="15">
        <v>0</v>
      </c>
      <c r="G17" s="15">
        <v>0</v>
      </c>
      <c r="H17" s="15">
        <v>0</v>
      </c>
      <c r="I17" s="15">
        <v>0</v>
      </c>
      <c r="J17" s="15">
        <v>0</v>
      </c>
      <c r="K17" s="15">
        <v>0</v>
      </c>
      <c r="L17" s="15">
        <v>0</v>
      </c>
      <c r="M17" s="15">
        <v>0</v>
      </c>
      <c r="N17" s="15">
        <v>0</v>
      </c>
      <c r="O17" s="15">
        <v>0</v>
      </c>
      <c r="P17" s="15">
        <v>0</v>
      </c>
      <c r="Q17" s="15">
        <v>0</v>
      </c>
      <c r="R17" s="39">
        <f t="shared" si="0"/>
        <v>0</v>
      </c>
      <c r="S17" s="1">
        <v>0</v>
      </c>
      <c r="T17" s="1">
        <v>0</v>
      </c>
      <c r="U17" s="1"/>
      <c r="V17" s="1">
        <f t="shared" si="1"/>
        <v>0</v>
      </c>
    </row>
    <row r="18" spans="1:22" x14ac:dyDescent="0.2">
      <c r="A18" s="1" t="s">
        <v>52</v>
      </c>
      <c r="B18" s="104">
        <v>0</v>
      </c>
      <c r="C18" s="113">
        <v>0</v>
      </c>
      <c r="D18" s="120">
        <f t="shared" si="2"/>
        <v>0</v>
      </c>
      <c r="E18" s="15">
        <v>0</v>
      </c>
      <c r="F18" s="15">
        <v>0</v>
      </c>
      <c r="G18" s="15">
        <v>0</v>
      </c>
      <c r="H18" s="15">
        <v>0</v>
      </c>
      <c r="I18" s="15">
        <v>0</v>
      </c>
      <c r="J18" s="15">
        <v>0</v>
      </c>
      <c r="K18" s="15">
        <v>0</v>
      </c>
      <c r="L18" s="15">
        <v>0</v>
      </c>
      <c r="M18" s="15">
        <v>0</v>
      </c>
      <c r="N18" s="15">
        <v>0</v>
      </c>
      <c r="O18" s="15">
        <v>0</v>
      </c>
      <c r="P18" s="15">
        <v>0</v>
      </c>
      <c r="Q18" s="15">
        <v>0</v>
      </c>
      <c r="R18" s="39">
        <f t="shared" si="0"/>
        <v>0</v>
      </c>
      <c r="S18" s="1">
        <v>0</v>
      </c>
      <c r="T18" s="1">
        <v>0</v>
      </c>
      <c r="U18" s="1"/>
      <c r="V18" s="1">
        <f t="shared" si="1"/>
        <v>0</v>
      </c>
    </row>
    <row r="19" spans="1:22" x14ac:dyDescent="0.2">
      <c r="A19" s="1" t="s">
        <v>53</v>
      </c>
      <c r="B19" s="104">
        <v>0</v>
      </c>
      <c r="C19" s="113">
        <v>0</v>
      </c>
      <c r="D19" s="120">
        <f t="shared" si="2"/>
        <v>0</v>
      </c>
      <c r="E19" s="15">
        <v>0</v>
      </c>
      <c r="F19" s="15">
        <v>0</v>
      </c>
      <c r="G19" s="15">
        <v>0</v>
      </c>
      <c r="H19" s="15">
        <v>0</v>
      </c>
      <c r="I19" s="15">
        <v>0</v>
      </c>
      <c r="J19" s="15">
        <v>0</v>
      </c>
      <c r="K19" s="15">
        <v>0</v>
      </c>
      <c r="L19" s="15">
        <v>0</v>
      </c>
      <c r="M19" s="15">
        <v>0</v>
      </c>
      <c r="N19" s="15">
        <v>0</v>
      </c>
      <c r="O19" s="15">
        <v>0</v>
      </c>
      <c r="P19" s="15">
        <v>0</v>
      </c>
      <c r="Q19" s="15">
        <v>0</v>
      </c>
      <c r="R19" s="39">
        <f t="shared" si="0"/>
        <v>0</v>
      </c>
      <c r="S19" s="1">
        <v>0</v>
      </c>
      <c r="T19" s="1">
        <v>0</v>
      </c>
      <c r="U19" s="1"/>
      <c r="V19" s="1">
        <f t="shared" si="1"/>
        <v>0</v>
      </c>
    </row>
    <row r="20" spans="1:22" x14ac:dyDescent="0.2">
      <c r="A20" s="1" t="s">
        <v>54</v>
      </c>
      <c r="B20" s="104">
        <v>0</v>
      </c>
      <c r="C20" s="113">
        <v>0</v>
      </c>
      <c r="D20" s="120">
        <f t="shared" si="2"/>
        <v>0</v>
      </c>
      <c r="E20" s="15">
        <v>0</v>
      </c>
      <c r="F20" s="15">
        <v>0</v>
      </c>
      <c r="G20" s="15">
        <v>0</v>
      </c>
      <c r="H20" s="15">
        <v>0</v>
      </c>
      <c r="I20" s="15">
        <v>0</v>
      </c>
      <c r="J20" s="15">
        <v>0</v>
      </c>
      <c r="K20" s="15">
        <v>0</v>
      </c>
      <c r="L20" s="15">
        <v>0</v>
      </c>
      <c r="M20" s="15">
        <v>0</v>
      </c>
      <c r="N20" s="15">
        <v>0</v>
      </c>
      <c r="O20" s="15">
        <v>0</v>
      </c>
      <c r="P20" s="15">
        <v>0</v>
      </c>
      <c r="Q20" s="15">
        <v>0</v>
      </c>
      <c r="R20" s="39">
        <f t="shared" si="0"/>
        <v>0</v>
      </c>
      <c r="S20" s="1">
        <v>0</v>
      </c>
      <c r="T20" s="1">
        <v>0</v>
      </c>
      <c r="U20" s="1"/>
      <c r="V20" s="1">
        <f t="shared" si="1"/>
        <v>0</v>
      </c>
    </row>
    <row r="21" spans="1:22" x14ac:dyDescent="0.2">
      <c r="A21" s="1" t="s">
        <v>88</v>
      </c>
      <c r="B21" s="104">
        <v>0</v>
      </c>
      <c r="C21" s="113">
        <v>0</v>
      </c>
      <c r="D21" s="120">
        <f t="shared" si="2"/>
        <v>0</v>
      </c>
      <c r="E21" s="15">
        <v>0</v>
      </c>
      <c r="F21" s="15">
        <v>0</v>
      </c>
      <c r="G21" s="15">
        <v>0</v>
      </c>
      <c r="H21" s="15">
        <v>0</v>
      </c>
      <c r="I21" s="15">
        <v>0</v>
      </c>
      <c r="J21" s="15">
        <v>0</v>
      </c>
      <c r="K21" s="15">
        <v>0</v>
      </c>
      <c r="L21" s="15">
        <v>0</v>
      </c>
      <c r="M21" s="15">
        <v>0</v>
      </c>
      <c r="N21" s="15">
        <v>0</v>
      </c>
      <c r="O21" s="15">
        <v>0</v>
      </c>
      <c r="P21" s="15">
        <v>0</v>
      </c>
      <c r="Q21" s="15">
        <v>0</v>
      </c>
      <c r="R21" s="39">
        <f t="shared" si="0"/>
        <v>0</v>
      </c>
      <c r="S21" s="1">
        <v>0</v>
      </c>
      <c r="T21" s="1">
        <v>0</v>
      </c>
      <c r="U21" s="1"/>
      <c r="V21" s="1">
        <f t="shared" si="1"/>
        <v>0</v>
      </c>
    </row>
    <row r="22" spans="1:22" x14ac:dyDescent="0.2">
      <c r="A22" s="1" t="s">
        <v>55</v>
      </c>
      <c r="B22" s="104">
        <v>0</v>
      </c>
      <c r="C22" s="113">
        <v>0</v>
      </c>
      <c r="D22" s="120">
        <f t="shared" si="2"/>
        <v>0</v>
      </c>
      <c r="E22" s="15">
        <v>0</v>
      </c>
      <c r="F22" s="15">
        <v>0</v>
      </c>
      <c r="G22" s="15">
        <v>0</v>
      </c>
      <c r="H22" s="15">
        <v>0</v>
      </c>
      <c r="I22" s="15">
        <v>0</v>
      </c>
      <c r="J22" s="15">
        <v>0</v>
      </c>
      <c r="K22" s="15">
        <v>0</v>
      </c>
      <c r="L22" s="15">
        <v>0</v>
      </c>
      <c r="M22" s="15">
        <v>0</v>
      </c>
      <c r="N22" s="15">
        <v>0</v>
      </c>
      <c r="O22" s="15">
        <v>0</v>
      </c>
      <c r="P22" s="15">
        <v>0</v>
      </c>
      <c r="Q22" s="15">
        <v>0</v>
      </c>
      <c r="R22" s="39">
        <f t="shared" si="0"/>
        <v>0</v>
      </c>
      <c r="S22" s="1">
        <v>0</v>
      </c>
      <c r="T22" s="1">
        <v>0</v>
      </c>
      <c r="U22" s="1"/>
      <c r="V22" s="1">
        <f t="shared" si="1"/>
        <v>0</v>
      </c>
    </row>
    <row r="23" spans="1:22" x14ac:dyDescent="0.2">
      <c r="A23" s="1" t="s">
        <v>120</v>
      </c>
      <c r="B23" s="104">
        <v>0</v>
      </c>
      <c r="C23" s="113">
        <v>0</v>
      </c>
      <c r="D23" s="120">
        <f t="shared" si="2"/>
        <v>0</v>
      </c>
      <c r="E23" s="15">
        <v>0</v>
      </c>
      <c r="F23" s="15">
        <v>0</v>
      </c>
      <c r="G23" s="15">
        <v>0</v>
      </c>
      <c r="H23" s="15">
        <v>0</v>
      </c>
      <c r="I23" s="15">
        <v>0</v>
      </c>
      <c r="J23" s="15">
        <v>0</v>
      </c>
      <c r="K23" s="15">
        <v>0</v>
      </c>
      <c r="L23" s="15">
        <v>0</v>
      </c>
      <c r="M23" s="15">
        <v>0</v>
      </c>
      <c r="N23" s="15">
        <v>0</v>
      </c>
      <c r="O23" s="15">
        <v>0</v>
      </c>
      <c r="P23" s="15">
        <v>0</v>
      </c>
      <c r="Q23" s="15">
        <v>0</v>
      </c>
      <c r="R23" s="39">
        <f t="shared" si="0"/>
        <v>0</v>
      </c>
      <c r="S23" s="1">
        <v>0</v>
      </c>
      <c r="T23" s="1">
        <v>0</v>
      </c>
      <c r="U23" s="1"/>
      <c r="V23" s="1">
        <f t="shared" si="1"/>
        <v>0</v>
      </c>
    </row>
    <row r="24" spans="1:22" x14ac:dyDescent="0.2">
      <c r="A24" s="53" t="s">
        <v>195</v>
      </c>
      <c r="B24" s="104">
        <v>0</v>
      </c>
      <c r="C24" s="113">
        <v>0</v>
      </c>
      <c r="D24" s="120">
        <f t="shared" si="2"/>
        <v>0</v>
      </c>
      <c r="E24" s="15">
        <v>0</v>
      </c>
      <c r="F24" s="15">
        <v>0</v>
      </c>
      <c r="G24" s="15">
        <v>0</v>
      </c>
      <c r="H24" s="15">
        <v>0</v>
      </c>
      <c r="I24" s="15">
        <v>0</v>
      </c>
      <c r="J24" s="15">
        <v>0</v>
      </c>
      <c r="K24" s="15">
        <v>0</v>
      </c>
      <c r="L24" s="15">
        <v>0</v>
      </c>
      <c r="M24" s="15">
        <v>0</v>
      </c>
      <c r="N24" s="15">
        <v>0</v>
      </c>
      <c r="O24" s="15">
        <v>0</v>
      </c>
      <c r="P24" s="15">
        <v>0</v>
      </c>
      <c r="Q24" s="15">
        <v>0</v>
      </c>
      <c r="R24" s="39">
        <f t="shared" si="0"/>
        <v>0</v>
      </c>
      <c r="S24" s="1">
        <v>0</v>
      </c>
      <c r="T24" s="1">
        <v>0</v>
      </c>
      <c r="U24" s="1"/>
      <c r="V24" s="1">
        <f t="shared" si="1"/>
        <v>0</v>
      </c>
    </row>
    <row r="25" spans="1:22" x14ac:dyDescent="0.2">
      <c r="A25" s="1" t="s">
        <v>124</v>
      </c>
      <c r="B25" s="104">
        <v>0</v>
      </c>
      <c r="C25" s="113">
        <v>0</v>
      </c>
      <c r="D25" s="120">
        <f>B25*(C25+1)</f>
        <v>0</v>
      </c>
      <c r="E25" s="15">
        <v>0</v>
      </c>
      <c r="F25" s="15">
        <v>0</v>
      </c>
      <c r="G25" s="15">
        <v>0</v>
      </c>
      <c r="H25" s="15">
        <v>0</v>
      </c>
      <c r="I25" s="15">
        <v>0</v>
      </c>
      <c r="J25" s="15">
        <v>0</v>
      </c>
      <c r="K25" s="15">
        <v>0</v>
      </c>
      <c r="L25" s="15">
        <v>0</v>
      </c>
      <c r="M25" s="15">
        <v>0</v>
      </c>
      <c r="N25" s="15">
        <v>0</v>
      </c>
      <c r="O25" s="15">
        <v>0</v>
      </c>
      <c r="P25" s="15">
        <v>0</v>
      </c>
      <c r="Q25" s="15">
        <v>0</v>
      </c>
      <c r="R25" s="39">
        <f t="shared" si="0"/>
        <v>0</v>
      </c>
      <c r="S25" s="1">
        <v>0</v>
      </c>
      <c r="T25" s="1">
        <v>0</v>
      </c>
      <c r="U25" s="1"/>
      <c r="V25" s="1">
        <f t="shared" si="1"/>
        <v>0</v>
      </c>
    </row>
    <row r="26" spans="1:22" x14ac:dyDescent="0.2">
      <c r="A26" s="1" t="s">
        <v>125</v>
      </c>
      <c r="B26" s="104">
        <v>0</v>
      </c>
      <c r="C26" s="113">
        <v>0</v>
      </c>
      <c r="D26" s="120">
        <f>B26*(C26+1)</f>
        <v>0</v>
      </c>
      <c r="E26" s="15">
        <v>0</v>
      </c>
      <c r="F26" s="15">
        <v>0</v>
      </c>
      <c r="G26" s="15">
        <v>0</v>
      </c>
      <c r="H26" s="15">
        <v>0</v>
      </c>
      <c r="I26" s="15">
        <v>0</v>
      </c>
      <c r="J26" s="15">
        <v>0</v>
      </c>
      <c r="K26" s="15">
        <v>0</v>
      </c>
      <c r="L26" s="15">
        <v>0</v>
      </c>
      <c r="M26" s="15">
        <v>0</v>
      </c>
      <c r="N26" s="15">
        <v>0</v>
      </c>
      <c r="O26" s="15">
        <v>0</v>
      </c>
      <c r="P26" s="15">
        <v>0</v>
      </c>
      <c r="Q26" s="15">
        <v>0</v>
      </c>
      <c r="R26" s="39">
        <f t="shared" si="0"/>
        <v>0</v>
      </c>
      <c r="S26" s="1">
        <v>0</v>
      </c>
      <c r="T26" s="1">
        <v>0</v>
      </c>
      <c r="U26" s="1"/>
      <c r="V26" s="1">
        <f t="shared" si="1"/>
        <v>0</v>
      </c>
    </row>
    <row r="27" spans="1:22" x14ac:dyDescent="0.2">
      <c r="A27" s="1" t="s">
        <v>126</v>
      </c>
      <c r="B27" s="104">
        <v>0</v>
      </c>
      <c r="C27" s="113">
        <v>0</v>
      </c>
      <c r="D27" s="120">
        <f>B27*(C27+1)</f>
        <v>0</v>
      </c>
      <c r="E27" s="15">
        <v>0</v>
      </c>
      <c r="F27" s="15">
        <v>0</v>
      </c>
      <c r="G27" s="15">
        <v>0</v>
      </c>
      <c r="H27" s="15">
        <v>0</v>
      </c>
      <c r="I27" s="15">
        <v>0</v>
      </c>
      <c r="J27" s="15">
        <v>0</v>
      </c>
      <c r="K27" s="15">
        <v>0</v>
      </c>
      <c r="L27" s="15">
        <v>0</v>
      </c>
      <c r="M27" s="15">
        <v>0</v>
      </c>
      <c r="N27" s="15">
        <v>0</v>
      </c>
      <c r="O27" s="15">
        <v>0</v>
      </c>
      <c r="P27" s="15">
        <v>0</v>
      </c>
      <c r="Q27" s="15">
        <v>0</v>
      </c>
      <c r="R27" s="39">
        <f t="shared" si="0"/>
        <v>0</v>
      </c>
      <c r="S27" s="1">
        <v>0</v>
      </c>
      <c r="T27" s="1">
        <v>0</v>
      </c>
      <c r="U27" s="1"/>
      <c r="V27" s="1">
        <f t="shared" si="1"/>
        <v>0</v>
      </c>
    </row>
    <row r="28" spans="1:22" x14ac:dyDescent="0.2">
      <c r="A28" s="1" t="s">
        <v>127</v>
      </c>
      <c r="B28" s="104">
        <v>0</v>
      </c>
      <c r="C28" s="113">
        <v>0</v>
      </c>
      <c r="D28" s="120">
        <f>B28*(C28+1)</f>
        <v>0</v>
      </c>
      <c r="E28" s="15">
        <v>0</v>
      </c>
      <c r="F28" s="15">
        <v>0</v>
      </c>
      <c r="G28" s="15">
        <v>0</v>
      </c>
      <c r="H28" s="15">
        <v>0</v>
      </c>
      <c r="I28" s="15">
        <v>0</v>
      </c>
      <c r="J28" s="15">
        <v>0</v>
      </c>
      <c r="K28" s="15">
        <v>0</v>
      </c>
      <c r="L28" s="15">
        <v>0</v>
      </c>
      <c r="M28" s="15">
        <v>0</v>
      </c>
      <c r="N28" s="15">
        <v>0</v>
      </c>
      <c r="O28" s="15">
        <v>0</v>
      </c>
      <c r="P28" s="15">
        <v>0</v>
      </c>
      <c r="Q28" s="15">
        <v>0</v>
      </c>
      <c r="R28" s="39">
        <f t="shared" si="0"/>
        <v>0</v>
      </c>
      <c r="S28" s="1">
        <v>0</v>
      </c>
      <c r="T28" s="1">
        <v>0</v>
      </c>
      <c r="U28" s="1"/>
      <c r="V28" s="1">
        <f t="shared" si="1"/>
        <v>0</v>
      </c>
    </row>
    <row r="29" spans="1:22" x14ac:dyDescent="0.2">
      <c r="A29" s="1" t="s">
        <v>56</v>
      </c>
      <c r="B29" s="104">
        <v>0</v>
      </c>
      <c r="C29" s="113">
        <v>0</v>
      </c>
      <c r="D29" s="120">
        <f t="shared" si="2"/>
        <v>0</v>
      </c>
      <c r="E29" s="15">
        <v>0</v>
      </c>
      <c r="F29" s="15">
        <v>0</v>
      </c>
      <c r="G29" s="15">
        <v>0</v>
      </c>
      <c r="H29" s="15">
        <v>0</v>
      </c>
      <c r="I29" s="15">
        <v>0</v>
      </c>
      <c r="J29" s="15">
        <v>0</v>
      </c>
      <c r="K29" s="15">
        <v>0</v>
      </c>
      <c r="L29" s="15">
        <v>0</v>
      </c>
      <c r="M29" s="15">
        <v>0</v>
      </c>
      <c r="N29" s="15">
        <v>0</v>
      </c>
      <c r="O29" s="15">
        <v>0</v>
      </c>
      <c r="P29" s="15">
        <v>0</v>
      </c>
      <c r="Q29" s="15">
        <v>0</v>
      </c>
      <c r="R29" s="39">
        <f t="shared" si="0"/>
        <v>0</v>
      </c>
      <c r="S29" s="1">
        <v>0</v>
      </c>
      <c r="T29" s="1">
        <v>0</v>
      </c>
      <c r="U29" s="1"/>
      <c r="V29" s="1">
        <f t="shared" si="1"/>
        <v>0</v>
      </c>
    </row>
    <row r="30" spans="1:22" x14ac:dyDescent="0.2">
      <c r="A30" s="1" t="s">
        <v>57</v>
      </c>
      <c r="B30" s="104">
        <v>0</v>
      </c>
      <c r="C30" s="113">
        <v>0</v>
      </c>
      <c r="D30" s="120">
        <f t="shared" si="2"/>
        <v>0</v>
      </c>
      <c r="E30" s="15">
        <v>0</v>
      </c>
      <c r="F30" s="15">
        <v>0</v>
      </c>
      <c r="G30" s="15">
        <v>0</v>
      </c>
      <c r="H30" s="15">
        <v>0</v>
      </c>
      <c r="I30" s="15">
        <v>0</v>
      </c>
      <c r="J30" s="15">
        <v>0</v>
      </c>
      <c r="K30" s="15">
        <v>0</v>
      </c>
      <c r="L30" s="15">
        <v>0</v>
      </c>
      <c r="M30" s="15">
        <v>0</v>
      </c>
      <c r="N30" s="15">
        <v>0</v>
      </c>
      <c r="O30" s="15">
        <v>0</v>
      </c>
      <c r="P30" s="15">
        <v>0</v>
      </c>
      <c r="Q30" s="15">
        <v>0</v>
      </c>
      <c r="R30" s="39">
        <f t="shared" si="0"/>
        <v>0</v>
      </c>
      <c r="S30" s="1">
        <v>0</v>
      </c>
      <c r="T30" s="1">
        <v>0</v>
      </c>
      <c r="U30" s="1"/>
      <c r="V30" s="1">
        <f t="shared" si="1"/>
        <v>0</v>
      </c>
    </row>
    <row r="31" spans="1:22" x14ac:dyDescent="0.2">
      <c r="A31" s="1" t="s">
        <v>58</v>
      </c>
      <c r="B31" s="104">
        <v>0</v>
      </c>
      <c r="C31" s="113">
        <v>0</v>
      </c>
      <c r="D31" s="120">
        <f t="shared" si="2"/>
        <v>0</v>
      </c>
      <c r="E31" s="15">
        <v>0</v>
      </c>
      <c r="F31" s="15">
        <v>0</v>
      </c>
      <c r="G31" s="15">
        <v>0</v>
      </c>
      <c r="H31" s="15">
        <v>0</v>
      </c>
      <c r="I31" s="15">
        <v>0</v>
      </c>
      <c r="J31" s="15">
        <v>0</v>
      </c>
      <c r="K31" s="15">
        <v>0</v>
      </c>
      <c r="L31" s="15">
        <v>0</v>
      </c>
      <c r="M31" s="15">
        <v>0</v>
      </c>
      <c r="N31" s="15">
        <v>0</v>
      </c>
      <c r="O31" s="15">
        <v>0</v>
      </c>
      <c r="P31" s="15">
        <v>0</v>
      </c>
      <c r="Q31" s="15">
        <v>0</v>
      </c>
      <c r="R31" s="39">
        <f t="shared" si="0"/>
        <v>0</v>
      </c>
      <c r="S31" s="1">
        <v>0</v>
      </c>
      <c r="T31" s="1">
        <v>0</v>
      </c>
      <c r="U31" s="1"/>
      <c r="V31" s="1">
        <f t="shared" si="1"/>
        <v>0</v>
      </c>
    </row>
    <row r="32" spans="1:22" x14ac:dyDescent="0.2">
      <c r="A32" s="150" t="s">
        <v>20</v>
      </c>
      <c r="B32" s="165">
        <v>0</v>
      </c>
      <c r="C32" s="166">
        <v>0</v>
      </c>
      <c r="D32" s="167">
        <f>B32*(C32+1)</f>
        <v>0</v>
      </c>
      <c r="E32" s="15">
        <v>0</v>
      </c>
      <c r="F32" s="15">
        <v>0</v>
      </c>
      <c r="G32" s="15">
        <v>0</v>
      </c>
      <c r="H32" s="15">
        <v>0</v>
      </c>
      <c r="I32" s="15">
        <v>0</v>
      </c>
      <c r="J32" s="15">
        <v>0</v>
      </c>
      <c r="K32" s="15">
        <v>0</v>
      </c>
      <c r="L32" s="15">
        <v>0</v>
      </c>
      <c r="M32" s="15">
        <v>0</v>
      </c>
      <c r="N32" s="15">
        <v>0</v>
      </c>
      <c r="O32" s="15">
        <v>0</v>
      </c>
      <c r="P32" s="15">
        <v>0</v>
      </c>
      <c r="Q32" s="15">
        <v>0</v>
      </c>
      <c r="R32" s="39">
        <f t="shared" si="0"/>
        <v>0</v>
      </c>
      <c r="S32" s="1">
        <v>0</v>
      </c>
      <c r="T32" s="1">
        <v>0</v>
      </c>
      <c r="U32" s="1"/>
      <c r="V32" s="1">
        <f t="shared" si="1"/>
        <v>0</v>
      </c>
    </row>
    <row r="33" spans="1:22" x14ac:dyDescent="0.2">
      <c r="A33" s="150" t="s">
        <v>138</v>
      </c>
      <c r="B33" s="165">
        <v>0</v>
      </c>
      <c r="C33" s="166">
        <v>0</v>
      </c>
      <c r="D33" s="167">
        <f>B33*(C33+1)</f>
        <v>0</v>
      </c>
      <c r="E33" s="15">
        <v>0</v>
      </c>
      <c r="F33" s="15">
        <v>0</v>
      </c>
      <c r="G33" s="15">
        <v>0</v>
      </c>
      <c r="H33" s="15">
        <v>0</v>
      </c>
      <c r="I33" s="15">
        <v>0</v>
      </c>
      <c r="J33" s="15">
        <v>0</v>
      </c>
      <c r="K33" s="15">
        <v>0</v>
      </c>
      <c r="L33" s="15">
        <v>0</v>
      </c>
      <c r="M33" s="15">
        <v>0</v>
      </c>
      <c r="N33" s="15">
        <v>0</v>
      </c>
      <c r="O33" s="15">
        <v>0</v>
      </c>
      <c r="P33" s="15">
        <v>0</v>
      </c>
      <c r="Q33" s="15">
        <v>0</v>
      </c>
      <c r="R33" s="39">
        <f t="shared" si="0"/>
        <v>0</v>
      </c>
      <c r="S33" s="1">
        <v>0</v>
      </c>
      <c r="T33" s="1">
        <v>0</v>
      </c>
      <c r="U33" s="1"/>
      <c r="V33" s="1">
        <f t="shared" si="1"/>
        <v>0</v>
      </c>
    </row>
    <row r="34" spans="1:22" x14ac:dyDescent="0.2">
      <c r="A34" s="150" t="s">
        <v>139</v>
      </c>
      <c r="B34" s="165">
        <v>0</v>
      </c>
      <c r="C34" s="166">
        <v>0</v>
      </c>
      <c r="D34" s="167">
        <f>B34*(C34+1)</f>
        <v>0</v>
      </c>
      <c r="E34" s="15">
        <v>0</v>
      </c>
      <c r="F34" s="15">
        <v>0</v>
      </c>
      <c r="G34" s="15">
        <v>0</v>
      </c>
      <c r="H34" s="15">
        <v>0</v>
      </c>
      <c r="I34" s="15">
        <v>0</v>
      </c>
      <c r="J34" s="15">
        <v>0</v>
      </c>
      <c r="K34" s="15">
        <v>0</v>
      </c>
      <c r="L34" s="15">
        <v>0</v>
      </c>
      <c r="M34" s="15">
        <v>0</v>
      </c>
      <c r="N34" s="15">
        <v>0</v>
      </c>
      <c r="O34" s="15">
        <v>0</v>
      </c>
      <c r="P34" s="15">
        <v>0</v>
      </c>
      <c r="Q34" s="15">
        <v>0</v>
      </c>
      <c r="R34" s="39">
        <f t="shared" si="0"/>
        <v>0</v>
      </c>
      <c r="S34" s="1">
        <v>0</v>
      </c>
      <c r="T34" s="1">
        <v>0</v>
      </c>
      <c r="U34" s="1"/>
      <c r="V34" s="1">
        <f t="shared" si="1"/>
        <v>0</v>
      </c>
    </row>
    <row r="35" spans="1:22" x14ac:dyDescent="0.2">
      <c r="A35" s="150" t="s">
        <v>140</v>
      </c>
      <c r="B35" s="165">
        <v>0</v>
      </c>
      <c r="C35" s="166">
        <v>0</v>
      </c>
      <c r="D35" s="167">
        <v>0</v>
      </c>
      <c r="E35" s="15">
        <v>0</v>
      </c>
      <c r="F35" s="15">
        <v>0</v>
      </c>
      <c r="G35" s="15">
        <v>0</v>
      </c>
      <c r="H35" s="15">
        <v>0</v>
      </c>
      <c r="I35" s="15">
        <v>0</v>
      </c>
      <c r="J35" s="15">
        <v>0</v>
      </c>
      <c r="K35" s="15">
        <v>0</v>
      </c>
      <c r="L35" s="15">
        <v>0</v>
      </c>
      <c r="M35" s="15">
        <v>0</v>
      </c>
      <c r="N35" s="15">
        <v>0</v>
      </c>
      <c r="O35" s="15">
        <v>0</v>
      </c>
      <c r="P35" s="15">
        <v>0</v>
      </c>
      <c r="Q35" s="15">
        <v>0</v>
      </c>
      <c r="R35" s="39">
        <f t="shared" si="0"/>
        <v>0</v>
      </c>
      <c r="S35" s="1">
        <v>0</v>
      </c>
      <c r="T35" s="1">
        <v>0</v>
      </c>
      <c r="U35" s="1"/>
      <c r="V35" s="1">
        <f t="shared" si="1"/>
        <v>0</v>
      </c>
    </row>
    <row r="36" spans="1:22" x14ac:dyDescent="0.2">
      <c r="A36" s="40" t="s">
        <v>59</v>
      </c>
      <c r="B36" s="105">
        <f>SUM(B11:B35)</f>
        <v>0</v>
      </c>
      <c r="C36" s="114"/>
      <c r="D36" s="121">
        <f t="shared" ref="D36:Q36" si="3">SUM(D11:D35)</f>
        <v>2.3999999999999998E-3</v>
      </c>
      <c r="E36" s="40" t="e">
        <f t="shared" si="3"/>
        <v>#DIV/0!</v>
      </c>
      <c r="F36" s="40" t="e">
        <f t="shared" si="3"/>
        <v>#DIV/0!</v>
      </c>
      <c r="G36" s="40">
        <f t="shared" si="3"/>
        <v>0</v>
      </c>
      <c r="H36" s="40">
        <f t="shared" si="3"/>
        <v>0</v>
      </c>
      <c r="I36" s="40">
        <f t="shared" si="3"/>
        <v>0</v>
      </c>
      <c r="J36" s="40">
        <f t="shared" si="3"/>
        <v>0</v>
      </c>
      <c r="K36" s="40">
        <f t="shared" si="3"/>
        <v>0</v>
      </c>
      <c r="L36" s="40">
        <f t="shared" si="3"/>
        <v>0</v>
      </c>
      <c r="M36" s="40">
        <f t="shared" si="3"/>
        <v>0</v>
      </c>
      <c r="N36" s="40">
        <f t="shared" si="3"/>
        <v>0</v>
      </c>
      <c r="O36" s="40">
        <f t="shared" si="3"/>
        <v>0</v>
      </c>
      <c r="P36" s="40">
        <f t="shared" si="3"/>
        <v>0</v>
      </c>
      <c r="Q36" s="40">
        <f t="shared" si="3"/>
        <v>0</v>
      </c>
      <c r="R36" s="40">
        <f>SUM(R11:R35)</f>
        <v>0</v>
      </c>
      <c r="S36" s="40">
        <f>SUM(S11:S35)</f>
        <v>0</v>
      </c>
      <c r="T36" s="40">
        <f>SUM(T11:T35)</f>
        <v>0</v>
      </c>
      <c r="U36" s="23"/>
      <c r="V36" s="1" t="e">
        <f t="shared" si="1"/>
        <v>#DIV/0!</v>
      </c>
    </row>
    <row r="37" spans="1:22" x14ac:dyDescent="0.2">
      <c r="A37" s="1"/>
      <c r="C37" s="111"/>
      <c r="D37" s="120"/>
      <c r="E37" s="1"/>
      <c r="F37" s="1"/>
      <c r="G37" s="1"/>
      <c r="H37" s="1"/>
      <c r="I37" s="1"/>
      <c r="J37" s="1"/>
      <c r="K37" s="1"/>
      <c r="L37" s="1"/>
      <c r="M37" s="1"/>
      <c r="N37" s="1"/>
      <c r="O37" s="1"/>
      <c r="P37" s="1"/>
      <c r="Q37" s="1"/>
      <c r="R37" s="1"/>
      <c r="S37" s="1"/>
      <c r="T37" s="1"/>
      <c r="U37" s="1"/>
      <c r="V37" s="1"/>
    </row>
    <row r="38" spans="1:22" x14ac:dyDescent="0.2">
      <c r="A38" s="163" t="s">
        <v>137</v>
      </c>
      <c r="B38" s="168"/>
      <c r="C38" s="169"/>
      <c r="D38" s="167"/>
      <c r="E38" s="1"/>
      <c r="F38" s="1"/>
      <c r="G38" s="15">
        <f>G25/75000*25000</f>
        <v>0</v>
      </c>
      <c r="H38" s="15">
        <f>H24/15000*15000</f>
        <v>0</v>
      </c>
      <c r="I38" s="15">
        <f t="shared" ref="I38:P38" si="4">I24/15000*15000</f>
        <v>0</v>
      </c>
      <c r="J38" s="15">
        <f t="shared" si="4"/>
        <v>0</v>
      </c>
      <c r="K38" s="15">
        <f t="shared" si="4"/>
        <v>0</v>
      </c>
      <c r="L38" s="15">
        <v>0</v>
      </c>
      <c r="M38" s="15">
        <f t="shared" si="4"/>
        <v>0</v>
      </c>
      <c r="N38" s="15">
        <f t="shared" si="4"/>
        <v>0</v>
      </c>
      <c r="O38" s="15">
        <f t="shared" si="4"/>
        <v>0</v>
      </c>
      <c r="P38" s="15">
        <f t="shared" si="4"/>
        <v>0</v>
      </c>
      <c r="Q38" s="15">
        <f>Q24/15000*15000</f>
        <v>0</v>
      </c>
      <c r="R38" s="39"/>
      <c r="S38" s="15">
        <f>S24/15000*15000</f>
        <v>0</v>
      </c>
      <c r="T38" s="15">
        <v>0</v>
      </c>
      <c r="U38" s="1"/>
      <c r="V38" s="1"/>
    </row>
    <row r="39" spans="1:22" x14ac:dyDescent="0.2">
      <c r="A39" s="1" t="s">
        <v>60</v>
      </c>
      <c r="C39" s="111"/>
      <c r="D39" s="120"/>
      <c r="E39" s="1"/>
      <c r="F39" s="1"/>
      <c r="G39" s="1">
        <f t="shared" ref="G39:Q39" si="5">MAX(0,SUM(G24:G28)-G38)</f>
        <v>0</v>
      </c>
      <c r="H39" s="1">
        <f t="shared" si="5"/>
        <v>0</v>
      </c>
      <c r="I39" s="1">
        <f t="shared" si="5"/>
        <v>0</v>
      </c>
      <c r="J39" s="1">
        <f t="shared" si="5"/>
        <v>0</v>
      </c>
      <c r="K39" s="1">
        <f t="shared" si="5"/>
        <v>0</v>
      </c>
      <c r="L39" s="1">
        <f t="shared" si="5"/>
        <v>0</v>
      </c>
      <c r="M39" s="1">
        <f t="shared" si="5"/>
        <v>0</v>
      </c>
      <c r="N39" s="1">
        <f t="shared" si="5"/>
        <v>0</v>
      </c>
      <c r="O39" s="1">
        <f t="shared" si="5"/>
        <v>0</v>
      </c>
      <c r="P39" s="1">
        <f t="shared" si="5"/>
        <v>0</v>
      </c>
      <c r="Q39" s="1">
        <f t="shared" si="5"/>
        <v>0</v>
      </c>
      <c r="R39" s="1"/>
      <c r="S39" s="1">
        <f>MAX(0,SUM(S24:S28)-S38)</f>
        <v>0</v>
      </c>
      <c r="T39" s="1">
        <f>MAX(0,SUM(T24:T28)-T38)</f>
        <v>0</v>
      </c>
      <c r="U39" s="1"/>
      <c r="V39" s="1"/>
    </row>
    <row r="40" spans="1:22" x14ac:dyDescent="0.2">
      <c r="A40" s="1"/>
      <c r="C40" s="111"/>
      <c r="D40" s="120"/>
      <c r="E40" s="1"/>
      <c r="F40" s="1"/>
      <c r="G40" s="1"/>
      <c r="H40" s="1"/>
      <c r="I40" s="1"/>
      <c r="J40" s="1"/>
      <c r="K40" s="1"/>
      <c r="L40" s="1"/>
      <c r="M40" s="1"/>
      <c r="N40" s="1"/>
      <c r="O40" s="1"/>
      <c r="P40" s="1"/>
      <c r="Q40" s="1"/>
      <c r="R40" s="1"/>
      <c r="S40" s="1"/>
      <c r="T40" s="1"/>
      <c r="U40" s="1"/>
      <c r="V40" s="1"/>
    </row>
    <row r="41" spans="1:22" s="91" customFormat="1" x14ac:dyDescent="0.2">
      <c r="A41" s="89" t="s">
        <v>61</v>
      </c>
      <c r="B41" s="105"/>
      <c r="C41" s="114"/>
      <c r="D41" s="121"/>
      <c r="E41" s="41" t="e">
        <f>-SUM(G41:Q41,S41:T41)</f>
        <v>#DIV/0!</v>
      </c>
      <c r="F41" s="89"/>
      <c r="G41" s="89" t="e">
        <f t="shared" ref="G41:Q41" si="6">(G42/SUM($G$42:$Q$42,$S$42:$T$42))*$E$36</f>
        <v>#DIV/0!</v>
      </c>
      <c r="H41" s="89" t="e">
        <f t="shared" si="6"/>
        <v>#DIV/0!</v>
      </c>
      <c r="I41" s="89" t="e">
        <f t="shared" si="6"/>
        <v>#DIV/0!</v>
      </c>
      <c r="J41" s="89" t="e">
        <f t="shared" si="6"/>
        <v>#DIV/0!</v>
      </c>
      <c r="K41" s="89" t="e">
        <f t="shared" si="6"/>
        <v>#DIV/0!</v>
      </c>
      <c r="L41" s="89" t="e">
        <f t="shared" si="6"/>
        <v>#DIV/0!</v>
      </c>
      <c r="M41" s="89" t="e">
        <f t="shared" si="6"/>
        <v>#DIV/0!</v>
      </c>
      <c r="N41" s="89" t="e">
        <f t="shared" si="6"/>
        <v>#DIV/0!</v>
      </c>
      <c r="O41" s="89" t="e">
        <f t="shared" si="6"/>
        <v>#DIV/0!</v>
      </c>
      <c r="P41" s="89" t="e">
        <f t="shared" si="6"/>
        <v>#DIV/0!</v>
      </c>
      <c r="Q41" s="89" t="e">
        <f t="shared" si="6"/>
        <v>#DIV/0!</v>
      </c>
      <c r="R41" s="89"/>
      <c r="S41" s="89" t="e">
        <f>(S42/SUM($G$42:$Q$42,$S$42:$T$42))*$E$36</f>
        <v>#DIV/0!</v>
      </c>
      <c r="T41" s="89" t="e">
        <f>(T42/SUM($G$42:$Q$42,$S$42:$T$42))*$E$36</f>
        <v>#DIV/0!</v>
      </c>
      <c r="U41" s="90"/>
      <c r="V41" s="150" t="e">
        <f>D41-(SUM(E41:Q41)+S41+T41)</f>
        <v>#DIV/0!</v>
      </c>
    </row>
    <row r="42" spans="1:22" x14ac:dyDescent="0.2">
      <c r="A42" s="1" t="s">
        <v>62</v>
      </c>
      <c r="C42" s="111"/>
      <c r="D42" s="120"/>
      <c r="E42" s="1"/>
      <c r="F42" s="1"/>
      <c r="G42" s="1">
        <f t="shared" ref="G42:Q42" si="7">SUM(G36-G39)</f>
        <v>0</v>
      </c>
      <c r="H42" s="1">
        <f t="shared" si="7"/>
        <v>0</v>
      </c>
      <c r="I42" s="1">
        <f t="shared" si="7"/>
        <v>0</v>
      </c>
      <c r="J42" s="1">
        <f t="shared" si="7"/>
        <v>0</v>
      </c>
      <c r="K42" s="1">
        <f t="shared" si="7"/>
        <v>0</v>
      </c>
      <c r="L42" s="1">
        <f t="shared" si="7"/>
        <v>0</v>
      </c>
      <c r="M42" s="1">
        <f t="shared" si="7"/>
        <v>0</v>
      </c>
      <c r="N42" s="1">
        <f t="shared" si="7"/>
        <v>0</v>
      </c>
      <c r="O42" s="1">
        <f t="shared" si="7"/>
        <v>0</v>
      </c>
      <c r="P42" s="1">
        <f t="shared" si="7"/>
        <v>0</v>
      </c>
      <c r="Q42" s="1">
        <f t="shared" si="7"/>
        <v>0</v>
      </c>
      <c r="R42" s="1"/>
      <c r="S42" s="1">
        <f>SUM(S36-S39)</f>
        <v>0</v>
      </c>
      <c r="T42" s="1">
        <f>SUM(T36-T39)</f>
        <v>0</v>
      </c>
      <c r="U42" s="1"/>
      <c r="V42" s="150"/>
    </row>
    <row r="43" spans="1:22" x14ac:dyDescent="0.2">
      <c r="A43" s="1"/>
      <c r="C43" s="111"/>
      <c r="D43" s="120"/>
      <c r="E43" s="1"/>
      <c r="F43" s="1"/>
      <c r="G43" s="1"/>
      <c r="H43" s="1"/>
      <c r="I43" s="1"/>
      <c r="J43" s="1"/>
      <c r="K43" s="1"/>
      <c r="L43" s="1"/>
      <c r="M43" s="1"/>
      <c r="N43" s="1"/>
      <c r="O43" s="1"/>
      <c r="P43" s="1"/>
      <c r="Q43" s="1"/>
      <c r="R43" s="1"/>
      <c r="S43" s="1"/>
      <c r="T43" s="1"/>
      <c r="U43" s="1"/>
      <c r="V43" s="150"/>
    </row>
    <row r="44" spans="1:22" x14ac:dyDescent="0.2">
      <c r="A44" s="40" t="s">
        <v>63</v>
      </c>
      <c r="B44" s="105"/>
      <c r="C44" s="114"/>
      <c r="D44" s="121"/>
      <c r="E44" s="40"/>
      <c r="F44" s="41" t="e">
        <f>-SUM(G44:T44)</f>
        <v>#DIV/0!</v>
      </c>
      <c r="G44" s="40" t="e">
        <f>(G45/($B$45-$E$45)*$F$36)</f>
        <v>#DIV/0!</v>
      </c>
      <c r="H44" s="40" t="e">
        <f t="shared" ref="H44:Q44" si="8">(H45/($B$45-$E$45)*$F$36)</f>
        <v>#DIV/0!</v>
      </c>
      <c r="I44" s="40" t="e">
        <f t="shared" si="8"/>
        <v>#DIV/0!</v>
      </c>
      <c r="J44" s="40" t="e">
        <f t="shared" si="8"/>
        <v>#DIV/0!</v>
      </c>
      <c r="K44" s="40" t="e">
        <f t="shared" si="8"/>
        <v>#DIV/0!</v>
      </c>
      <c r="L44" s="40" t="e">
        <f t="shared" si="8"/>
        <v>#DIV/0!</v>
      </c>
      <c r="M44" s="40" t="e">
        <f t="shared" si="8"/>
        <v>#DIV/0!</v>
      </c>
      <c r="N44" s="40" t="e">
        <f t="shared" si="8"/>
        <v>#DIV/0!</v>
      </c>
      <c r="O44" s="40" t="e">
        <f t="shared" si="8"/>
        <v>#DIV/0!</v>
      </c>
      <c r="P44" s="40" t="e">
        <f t="shared" si="8"/>
        <v>#DIV/0!</v>
      </c>
      <c r="Q44" s="40" t="e">
        <f t="shared" si="8"/>
        <v>#DIV/0!</v>
      </c>
      <c r="R44" s="40"/>
      <c r="S44" s="40" t="e">
        <f>(S45/($B$45-$E$45)*$F$36)</f>
        <v>#DIV/0!</v>
      </c>
      <c r="T44" s="40" t="e">
        <f>(T45/($B$45-$E$45)*$F$36)</f>
        <v>#DIV/0!</v>
      </c>
      <c r="U44" s="23"/>
      <c r="V44" s="150" t="e">
        <f>D44-(SUM(E44:Q44)+S44+T44)</f>
        <v>#DIV/0!</v>
      </c>
    </row>
    <row r="45" spans="1:22" x14ac:dyDescent="0.2">
      <c r="A45" s="42" t="s">
        <v>64</v>
      </c>
      <c r="B45" s="106">
        <v>1E-4</v>
      </c>
      <c r="C45" s="111"/>
      <c r="D45" s="122"/>
      <c r="E45" s="44">
        <v>0</v>
      </c>
      <c r="F45" s="45"/>
      <c r="G45" s="44">
        <v>0</v>
      </c>
      <c r="H45" s="44">
        <v>0</v>
      </c>
      <c r="I45" s="44">
        <v>0</v>
      </c>
      <c r="J45" s="44">
        <v>0</v>
      </c>
      <c r="K45" s="44">
        <v>0</v>
      </c>
      <c r="L45" s="44">
        <v>0</v>
      </c>
      <c r="M45" s="44">
        <v>0</v>
      </c>
      <c r="N45" s="44">
        <v>0</v>
      </c>
      <c r="O45" s="44">
        <v>0</v>
      </c>
      <c r="P45" s="44">
        <v>0</v>
      </c>
      <c r="Q45" s="44">
        <v>0</v>
      </c>
      <c r="R45" s="44"/>
      <c r="S45" s="44">
        <v>0</v>
      </c>
      <c r="T45" s="44">
        <v>0</v>
      </c>
      <c r="U45" s="43"/>
      <c r="V45" s="151">
        <f>SUM(E45:T45)</f>
        <v>0</v>
      </c>
    </row>
    <row r="46" spans="1:22" x14ac:dyDescent="0.2">
      <c r="A46" s="1"/>
      <c r="C46" s="111"/>
      <c r="D46" s="120"/>
      <c r="E46" s="1"/>
      <c r="F46" s="1"/>
      <c r="G46" s="1"/>
      <c r="H46" s="1"/>
      <c r="I46" s="1"/>
      <c r="J46" s="1"/>
      <c r="K46" s="1"/>
      <c r="L46" s="1"/>
      <c r="M46" s="1"/>
      <c r="N46" s="1"/>
      <c r="O46" s="1"/>
      <c r="P46" s="1"/>
      <c r="Q46" s="1"/>
      <c r="R46" s="1"/>
      <c r="S46" s="1"/>
      <c r="T46" s="1"/>
      <c r="U46" s="1"/>
      <c r="V46" s="150" t="s">
        <v>136</v>
      </c>
    </row>
    <row r="47" spans="1:22" x14ac:dyDescent="0.2">
      <c r="A47" s="46" t="s">
        <v>65</v>
      </c>
      <c r="B47" s="107"/>
      <c r="C47" s="115"/>
      <c r="D47" s="123"/>
      <c r="E47" s="46"/>
      <c r="F47" s="46"/>
      <c r="G47" s="46" t="e">
        <f>SUM(G36,G41,G44)</f>
        <v>#DIV/0!</v>
      </c>
      <c r="H47" s="46" t="e">
        <f t="shared" ref="H47:Q47" si="9">SUM(H36+H41+H44)</f>
        <v>#DIV/0!</v>
      </c>
      <c r="I47" s="46" t="e">
        <f t="shared" si="9"/>
        <v>#DIV/0!</v>
      </c>
      <c r="J47" s="46" t="e">
        <f t="shared" si="9"/>
        <v>#DIV/0!</v>
      </c>
      <c r="K47" s="46" t="e">
        <f t="shared" si="9"/>
        <v>#DIV/0!</v>
      </c>
      <c r="L47" s="46" t="e">
        <f t="shared" si="9"/>
        <v>#DIV/0!</v>
      </c>
      <c r="M47" s="46" t="e">
        <f t="shared" si="9"/>
        <v>#DIV/0!</v>
      </c>
      <c r="N47" s="46" t="e">
        <f t="shared" si="9"/>
        <v>#DIV/0!</v>
      </c>
      <c r="O47" s="46" t="e">
        <f t="shared" si="9"/>
        <v>#DIV/0!</v>
      </c>
      <c r="P47" s="46" t="e">
        <f t="shared" si="9"/>
        <v>#DIV/0!</v>
      </c>
      <c r="Q47" s="46" t="e">
        <f t="shared" si="9"/>
        <v>#DIV/0!</v>
      </c>
      <c r="R47" s="46"/>
      <c r="S47" s="46" t="e">
        <f>SUM(S36+S41+S44)</f>
        <v>#DIV/0!</v>
      </c>
      <c r="T47" s="46" t="e">
        <f>SUM(T36+T41+T44)</f>
        <v>#DIV/0!</v>
      </c>
      <c r="U47" s="23"/>
      <c r="V47" s="150" t="e">
        <f>SUM(E47:Q47)+S47+T47</f>
        <v>#DIV/0!</v>
      </c>
    </row>
    <row r="48" spans="1:22" x14ac:dyDescent="0.2">
      <c r="A48" s="1" t="s">
        <v>66</v>
      </c>
      <c r="C48" s="111"/>
      <c r="D48" s="120"/>
      <c r="E48" s="1"/>
      <c r="F48" s="1"/>
      <c r="G48" s="15">
        <f>SUM(G33:G35)</f>
        <v>0</v>
      </c>
      <c r="H48" s="15">
        <f t="shared" ref="H48:T48" si="10">SUM(H33:H35)</f>
        <v>0</v>
      </c>
      <c r="I48" s="15">
        <f t="shared" si="10"/>
        <v>0</v>
      </c>
      <c r="J48" s="15">
        <f t="shared" si="10"/>
        <v>0</v>
      </c>
      <c r="K48" s="15">
        <f t="shared" si="10"/>
        <v>0</v>
      </c>
      <c r="L48" s="15">
        <f t="shared" si="10"/>
        <v>0</v>
      </c>
      <c r="M48" s="15">
        <f t="shared" si="10"/>
        <v>0</v>
      </c>
      <c r="N48" s="15">
        <f t="shared" si="10"/>
        <v>0</v>
      </c>
      <c r="O48" s="15">
        <f t="shared" si="10"/>
        <v>0</v>
      </c>
      <c r="P48" s="15">
        <f t="shared" si="10"/>
        <v>0</v>
      </c>
      <c r="Q48" s="15">
        <f t="shared" si="10"/>
        <v>0</v>
      </c>
      <c r="R48" s="39"/>
      <c r="S48" s="15">
        <f t="shared" si="10"/>
        <v>0</v>
      </c>
      <c r="T48" s="15">
        <f t="shared" si="10"/>
        <v>0</v>
      </c>
      <c r="U48" s="1"/>
      <c r="V48" s="150">
        <f>SUM(E48:Q48)+S48+T48</f>
        <v>0</v>
      </c>
    </row>
    <row r="49" spans="1:24" x14ac:dyDescent="0.2">
      <c r="A49" s="23" t="s">
        <v>90</v>
      </c>
      <c r="B49" s="108"/>
      <c r="C49" s="116"/>
      <c r="D49" s="124"/>
      <c r="E49" s="23"/>
      <c r="F49" s="23"/>
      <c r="G49" s="23" t="e">
        <f t="shared" ref="G49:L49" si="11">G47-G48</f>
        <v>#DIV/0!</v>
      </c>
      <c r="H49" s="23" t="e">
        <f t="shared" si="11"/>
        <v>#DIV/0!</v>
      </c>
      <c r="I49" s="23" t="e">
        <f t="shared" si="11"/>
        <v>#DIV/0!</v>
      </c>
      <c r="J49" s="23" t="e">
        <f t="shared" si="11"/>
        <v>#DIV/0!</v>
      </c>
      <c r="K49" s="23" t="e">
        <f t="shared" si="11"/>
        <v>#DIV/0!</v>
      </c>
      <c r="L49" s="23" t="e">
        <f t="shared" si="11"/>
        <v>#DIV/0!</v>
      </c>
      <c r="M49" s="23" t="e">
        <f t="shared" ref="M49:Q49" si="12">M47-M48</f>
        <v>#DIV/0!</v>
      </c>
      <c r="N49" s="23" t="e">
        <f t="shared" si="12"/>
        <v>#DIV/0!</v>
      </c>
      <c r="O49" s="23" t="e">
        <f t="shared" si="12"/>
        <v>#DIV/0!</v>
      </c>
      <c r="P49" s="23" t="e">
        <f t="shared" si="12"/>
        <v>#DIV/0!</v>
      </c>
      <c r="Q49" s="23" t="e">
        <f t="shared" si="12"/>
        <v>#DIV/0!</v>
      </c>
      <c r="R49" s="23"/>
      <c r="S49" s="23" t="e">
        <f>S47-S48</f>
        <v>#DIV/0!</v>
      </c>
      <c r="T49" s="23" t="e">
        <f>T47-T48</f>
        <v>#DIV/0!</v>
      </c>
      <c r="U49" s="23"/>
      <c r="V49" s="150" t="e">
        <f>SUM(E49:Q49)+S49+T49</f>
        <v>#DIV/0!</v>
      </c>
    </row>
    <row r="50" spans="1:24" x14ac:dyDescent="0.2">
      <c r="A50" s="1"/>
      <c r="C50" s="111"/>
      <c r="D50" s="120"/>
      <c r="E50" s="1"/>
      <c r="F50" s="1"/>
      <c r="G50" s="1"/>
      <c r="H50" s="1"/>
      <c r="I50" s="1"/>
      <c r="J50" s="1"/>
      <c r="K50" s="1"/>
      <c r="L50" s="1"/>
      <c r="M50" s="1"/>
      <c r="N50" s="1"/>
      <c r="O50" s="1"/>
      <c r="P50" s="1"/>
      <c r="Q50" s="1"/>
      <c r="R50" s="1"/>
      <c r="S50" s="1"/>
      <c r="T50" s="1"/>
      <c r="U50" s="1"/>
      <c r="V50" s="152">
        <f>SUM(D33:D35)-V48</f>
        <v>0</v>
      </c>
    </row>
    <row r="51" spans="1:24" x14ac:dyDescent="0.2">
      <c r="A51" s="1" t="s">
        <v>67</v>
      </c>
      <c r="C51" s="111"/>
      <c r="D51" s="120"/>
      <c r="E51" s="1"/>
      <c r="F51" s="1"/>
      <c r="G51" s="209">
        <v>0</v>
      </c>
      <c r="H51" s="209">
        <v>0</v>
      </c>
      <c r="I51" s="209">
        <v>0</v>
      </c>
      <c r="J51" s="209">
        <v>0</v>
      </c>
      <c r="K51" s="209">
        <v>0</v>
      </c>
      <c r="L51" s="209">
        <v>0</v>
      </c>
      <c r="M51" s="209">
        <v>0</v>
      </c>
      <c r="N51" s="209">
        <v>0</v>
      </c>
      <c r="O51" s="209">
        <v>0</v>
      </c>
      <c r="P51" s="209">
        <v>0</v>
      </c>
      <c r="Q51" s="209">
        <v>0</v>
      </c>
      <c r="R51" s="1"/>
      <c r="S51" s="48" t="s">
        <v>68</v>
      </c>
      <c r="T51" s="48" t="s">
        <v>68</v>
      </c>
      <c r="U51" s="1"/>
      <c r="V51" s="1"/>
    </row>
    <row r="52" spans="1:24" x14ac:dyDescent="0.2">
      <c r="A52" s="1"/>
      <c r="C52" s="111"/>
      <c r="D52" s="120"/>
      <c r="E52" s="1"/>
      <c r="F52" s="1"/>
      <c r="G52" s="1"/>
      <c r="H52" s="1"/>
      <c r="I52" s="1"/>
      <c r="J52" s="1"/>
      <c r="K52" s="1"/>
      <c r="L52" s="1"/>
      <c r="M52" s="1"/>
      <c r="N52" s="1"/>
      <c r="O52" s="1"/>
      <c r="P52" s="1"/>
      <c r="Q52" s="1"/>
      <c r="R52" s="39"/>
      <c r="S52" s="4"/>
      <c r="T52" s="4"/>
      <c r="U52" s="1"/>
      <c r="V52" s="1"/>
    </row>
    <row r="53" spans="1:24" x14ac:dyDescent="0.2">
      <c r="A53" s="41" t="s">
        <v>69</v>
      </c>
      <c r="B53" s="109"/>
      <c r="C53" s="117"/>
      <c r="D53" s="125"/>
      <c r="E53" s="41"/>
      <c r="F53" s="41"/>
      <c r="G53" s="41" t="e">
        <f>ROUND(G47/G51,2)</f>
        <v>#DIV/0!</v>
      </c>
      <c r="H53" s="41" t="e">
        <f t="shared" ref="H53:Q53" si="13">ROUND(H47/H51,2)</f>
        <v>#DIV/0!</v>
      </c>
      <c r="I53" s="41" t="e">
        <f t="shared" si="13"/>
        <v>#DIV/0!</v>
      </c>
      <c r="J53" s="41" t="e">
        <f t="shared" si="13"/>
        <v>#DIV/0!</v>
      </c>
      <c r="K53" s="41" t="e">
        <f t="shared" si="13"/>
        <v>#DIV/0!</v>
      </c>
      <c r="L53" s="41" t="e">
        <f t="shared" si="13"/>
        <v>#DIV/0!</v>
      </c>
      <c r="M53" s="41" t="e">
        <f t="shared" si="13"/>
        <v>#DIV/0!</v>
      </c>
      <c r="N53" s="41" t="e">
        <f t="shared" si="13"/>
        <v>#DIV/0!</v>
      </c>
      <c r="O53" s="41" t="e">
        <f t="shared" si="13"/>
        <v>#DIV/0!</v>
      </c>
      <c r="P53" s="41" t="e">
        <f t="shared" si="13"/>
        <v>#DIV/0!</v>
      </c>
      <c r="Q53" s="41" t="e">
        <f t="shared" si="13"/>
        <v>#DIV/0!</v>
      </c>
      <c r="R53" s="47"/>
      <c r="S53" s="48" t="s">
        <v>68</v>
      </c>
      <c r="T53" s="48" t="s">
        <v>68</v>
      </c>
      <c r="U53" s="23"/>
      <c r="V53" s="155" t="s">
        <v>136</v>
      </c>
    </row>
    <row r="54" spans="1:24" x14ac:dyDescent="0.2">
      <c r="A54" s="163" t="s">
        <v>158</v>
      </c>
      <c r="C54" s="111"/>
      <c r="D54" s="120"/>
      <c r="E54" s="1"/>
      <c r="F54" s="1"/>
      <c r="G54" s="153" t="e">
        <f>ROUND(G48/G51,2)</f>
        <v>#DIV/0!</v>
      </c>
      <c r="H54" s="153" t="e">
        <f t="shared" ref="H54:Q54" si="14">ROUND(H48/H51,2)</f>
        <v>#DIV/0!</v>
      </c>
      <c r="I54" s="153" t="e">
        <f t="shared" si="14"/>
        <v>#DIV/0!</v>
      </c>
      <c r="J54" s="153" t="e">
        <f t="shared" si="14"/>
        <v>#DIV/0!</v>
      </c>
      <c r="K54" s="153" t="e">
        <f t="shared" si="14"/>
        <v>#DIV/0!</v>
      </c>
      <c r="L54" s="153" t="e">
        <f t="shared" si="14"/>
        <v>#DIV/0!</v>
      </c>
      <c r="M54" s="153" t="e">
        <f t="shared" si="14"/>
        <v>#DIV/0!</v>
      </c>
      <c r="N54" s="153" t="e">
        <f t="shared" si="14"/>
        <v>#DIV/0!</v>
      </c>
      <c r="O54" s="153" t="e">
        <f t="shared" si="14"/>
        <v>#DIV/0!</v>
      </c>
      <c r="P54" s="153" t="e">
        <f t="shared" si="14"/>
        <v>#DIV/0!</v>
      </c>
      <c r="Q54" s="153" t="e">
        <f t="shared" si="14"/>
        <v>#DIV/0!</v>
      </c>
      <c r="R54" s="1"/>
      <c r="S54" s="4"/>
      <c r="T54" s="4"/>
      <c r="U54" s="1"/>
      <c r="V54" s="150"/>
    </row>
    <row r="55" spans="1:24" x14ac:dyDescent="0.2">
      <c r="A55" s="49" t="s">
        <v>70</v>
      </c>
      <c r="B55" s="110"/>
      <c r="C55" s="118"/>
      <c r="D55" s="121"/>
      <c r="E55" s="49"/>
      <c r="F55" s="49"/>
      <c r="G55" s="49" t="e">
        <f>ROUND(G49/G51,2)</f>
        <v>#DIV/0!</v>
      </c>
      <c r="H55" s="49" t="e">
        <f t="shared" ref="H55:Q55" si="15">ROUND(H49/H51,2)</f>
        <v>#DIV/0!</v>
      </c>
      <c r="I55" s="49" t="e">
        <f t="shared" si="15"/>
        <v>#DIV/0!</v>
      </c>
      <c r="J55" s="49" t="e">
        <f t="shared" si="15"/>
        <v>#DIV/0!</v>
      </c>
      <c r="K55" s="49" t="e">
        <f t="shared" si="15"/>
        <v>#DIV/0!</v>
      </c>
      <c r="L55" s="49" t="e">
        <f t="shared" si="15"/>
        <v>#DIV/0!</v>
      </c>
      <c r="M55" s="49" t="e">
        <f t="shared" si="15"/>
        <v>#DIV/0!</v>
      </c>
      <c r="N55" s="49" t="e">
        <f t="shared" si="15"/>
        <v>#DIV/0!</v>
      </c>
      <c r="O55" s="49" t="e">
        <f t="shared" si="15"/>
        <v>#DIV/0!</v>
      </c>
      <c r="P55" s="49" t="e">
        <f t="shared" si="15"/>
        <v>#DIV/0!</v>
      </c>
      <c r="Q55" s="49" t="e">
        <f t="shared" si="15"/>
        <v>#DIV/0!</v>
      </c>
      <c r="R55" s="50"/>
      <c r="S55" s="48" t="s">
        <v>68</v>
      </c>
      <c r="T55" s="48" t="s">
        <v>68</v>
      </c>
      <c r="U55" s="23"/>
      <c r="V55" s="155" t="s">
        <v>136</v>
      </c>
    </row>
    <row r="56" spans="1:24" x14ac:dyDescent="0.2">
      <c r="V56" s="145"/>
    </row>
    <row r="57" spans="1:24" x14ac:dyDescent="0.2">
      <c r="V57" s="145"/>
    </row>
    <row r="58" spans="1:24" x14ac:dyDescent="0.2">
      <c r="A58" s="170" t="s">
        <v>141</v>
      </c>
      <c r="B58" s="171" t="s">
        <v>142</v>
      </c>
      <c r="C58" s="172" t="s">
        <v>143</v>
      </c>
      <c r="D58" s="177" t="s">
        <v>144</v>
      </c>
      <c r="F58" s="145"/>
      <c r="G58" s="145" t="s">
        <v>145</v>
      </c>
      <c r="H58" s="145" t="s">
        <v>145</v>
      </c>
      <c r="I58" s="145" t="s">
        <v>145</v>
      </c>
      <c r="J58" s="145" t="s">
        <v>145</v>
      </c>
      <c r="K58" s="145" t="s">
        <v>145</v>
      </c>
      <c r="L58" s="145" t="s">
        <v>145</v>
      </c>
      <c r="M58" s="145" t="s">
        <v>145</v>
      </c>
      <c r="N58" s="145" t="s">
        <v>145</v>
      </c>
      <c r="O58" s="145" t="s">
        <v>145</v>
      </c>
      <c r="P58" s="145" t="s">
        <v>145</v>
      </c>
      <c r="Q58" s="145" t="s">
        <v>145</v>
      </c>
      <c r="R58" s="145"/>
      <c r="S58" s="145"/>
      <c r="T58" s="145"/>
      <c r="U58" s="145"/>
      <c r="V58" s="145"/>
      <c r="W58" s="145"/>
      <c r="X58" s="145"/>
    </row>
    <row r="59" spans="1:24" x14ac:dyDescent="0.2">
      <c r="A59" s="163" t="s">
        <v>146</v>
      </c>
      <c r="B59" s="165">
        <f>+D24</f>
        <v>0</v>
      </c>
      <c r="C59" s="173" t="e">
        <f>+B59/D59</f>
        <v>#DIV/0!</v>
      </c>
      <c r="D59" s="154">
        <v>0</v>
      </c>
      <c r="F59" s="145"/>
      <c r="G59" s="178" t="e">
        <f>+G24/$C$59</f>
        <v>#DIV/0!</v>
      </c>
      <c r="H59" s="178" t="e">
        <f t="shared" ref="H59:Q59" si="16">+H24/$C$59</f>
        <v>#DIV/0!</v>
      </c>
      <c r="I59" s="178" t="e">
        <f t="shared" si="16"/>
        <v>#DIV/0!</v>
      </c>
      <c r="J59" s="178" t="e">
        <f t="shared" si="16"/>
        <v>#DIV/0!</v>
      </c>
      <c r="K59" s="178" t="e">
        <f t="shared" si="16"/>
        <v>#DIV/0!</v>
      </c>
      <c r="L59" s="178" t="e">
        <f t="shared" si="16"/>
        <v>#DIV/0!</v>
      </c>
      <c r="M59" s="178" t="e">
        <f t="shared" si="16"/>
        <v>#DIV/0!</v>
      </c>
      <c r="N59" s="178" t="e">
        <f t="shared" si="16"/>
        <v>#DIV/0!</v>
      </c>
      <c r="O59" s="178" t="e">
        <f t="shared" si="16"/>
        <v>#DIV/0!</v>
      </c>
      <c r="P59" s="178" t="e">
        <f t="shared" si="16"/>
        <v>#DIV/0!</v>
      </c>
      <c r="Q59" s="178" t="e">
        <f t="shared" si="16"/>
        <v>#DIV/0!</v>
      </c>
      <c r="R59" s="145"/>
      <c r="S59" s="145"/>
      <c r="T59" s="145"/>
      <c r="U59" s="145"/>
      <c r="V59" s="179" t="e">
        <f>SUM(G59:Q59)-D59</f>
        <v>#DIV/0!</v>
      </c>
      <c r="W59" s="145"/>
      <c r="X59" s="145"/>
    </row>
    <row r="60" spans="1:24" x14ac:dyDescent="0.2">
      <c r="A60" s="163" t="s">
        <v>147</v>
      </c>
      <c r="B60" s="165">
        <f>+D25</f>
        <v>0</v>
      </c>
      <c r="C60" s="173" t="e">
        <f>+B60/D60</f>
        <v>#DIV/0!</v>
      </c>
      <c r="D60" s="154">
        <v>0</v>
      </c>
      <c r="F60" s="145"/>
      <c r="G60" s="178" t="e">
        <f>+G25/$C$60</f>
        <v>#DIV/0!</v>
      </c>
      <c r="H60" s="178" t="e">
        <f t="shared" ref="H60:Q60" si="17">+H25/$C$60</f>
        <v>#DIV/0!</v>
      </c>
      <c r="I60" s="178" t="e">
        <f t="shared" si="17"/>
        <v>#DIV/0!</v>
      </c>
      <c r="J60" s="178" t="e">
        <f t="shared" si="17"/>
        <v>#DIV/0!</v>
      </c>
      <c r="K60" s="178" t="e">
        <f t="shared" si="17"/>
        <v>#DIV/0!</v>
      </c>
      <c r="L60" s="178" t="e">
        <f t="shared" si="17"/>
        <v>#DIV/0!</v>
      </c>
      <c r="M60" s="178" t="e">
        <f t="shared" si="17"/>
        <v>#DIV/0!</v>
      </c>
      <c r="N60" s="178" t="e">
        <f t="shared" si="17"/>
        <v>#DIV/0!</v>
      </c>
      <c r="O60" s="178" t="e">
        <f t="shared" si="17"/>
        <v>#DIV/0!</v>
      </c>
      <c r="P60" s="178" t="e">
        <f t="shared" si="17"/>
        <v>#DIV/0!</v>
      </c>
      <c r="Q60" s="178" t="e">
        <f t="shared" si="17"/>
        <v>#DIV/0!</v>
      </c>
      <c r="R60" s="145"/>
      <c r="S60" s="145"/>
      <c r="T60" s="145"/>
      <c r="U60" s="145"/>
      <c r="V60" s="179" t="e">
        <f>SUM(G60:Q60)-D60</f>
        <v>#DIV/0!</v>
      </c>
      <c r="W60" s="145"/>
      <c r="X60" s="145"/>
    </row>
    <row r="61" spans="1:24" x14ac:dyDescent="0.2">
      <c r="A61" s="163" t="s">
        <v>148</v>
      </c>
      <c r="B61" s="165">
        <f>+D26</f>
        <v>0</v>
      </c>
      <c r="C61" s="173" t="e">
        <f>+B61/D61</f>
        <v>#DIV/0!</v>
      </c>
      <c r="D61" s="154">
        <v>0</v>
      </c>
      <c r="F61" s="145"/>
      <c r="G61" s="178" t="e">
        <f>+G26/$C$61</f>
        <v>#DIV/0!</v>
      </c>
      <c r="H61" s="178" t="e">
        <f t="shared" ref="H61:Q61" si="18">+H26/$C$61</f>
        <v>#DIV/0!</v>
      </c>
      <c r="I61" s="178" t="e">
        <f t="shared" si="18"/>
        <v>#DIV/0!</v>
      </c>
      <c r="J61" s="178" t="e">
        <f t="shared" si="18"/>
        <v>#DIV/0!</v>
      </c>
      <c r="K61" s="178" t="e">
        <f t="shared" si="18"/>
        <v>#DIV/0!</v>
      </c>
      <c r="L61" s="178" t="e">
        <f t="shared" si="18"/>
        <v>#DIV/0!</v>
      </c>
      <c r="M61" s="178" t="e">
        <f t="shared" si="18"/>
        <v>#DIV/0!</v>
      </c>
      <c r="N61" s="178" t="e">
        <f t="shared" si="18"/>
        <v>#DIV/0!</v>
      </c>
      <c r="O61" s="178" t="e">
        <f t="shared" si="18"/>
        <v>#DIV/0!</v>
      </c>
      <c r="P61" s="178" t="e">
        <f t="shared" si="18"/>
        <v>#DIV/0!</v>
      </c>
      <c r="Q61" s="178" t="e">
        <f t="shared" si="18"/>
        <v>#DIV/0!</v>
      </c>
      <c r="R61" s="145"/>
      <c r="S61" s="145"/>
      <c r="T61" s="145"/>
      <c r="U61" s="145"/>
      <c r="V61" s="179" t="e">
        <f>SUM(G61:Q61)-D61</f>
        <v>#DIV/0!</v>
      </c>
      <c r="W61" s="145"/>
      <c r="X61" s="145"/>
    </row>
    <row r="62" spans="1:24" x14ac:dyDescent="0.2">
      <c r="A62" s="163" t="s">
        <v>149</v>
      </c>
      <c r="B62" s="165">
        <f>+D27</f>
        <v>0</v>
      </c>
      <c r="C62" s="173" t="e">
        <f>+B62/D62</f>
        <v>#DIV/0!</v>
      </c>
      <c r="D62" s="154">
        <v>0</v>
      </c>
      <c r="F62" s="145"/>
      <c r="G62" s="178" t="e">
        <f>+G27/$C$62</f>
        <v>#DIV/0!</v>
      </c>
      <c r="H62" s="178" t="e">
        <f t="shared" ref="H62:Q62" si="19">+H27/$C$62</f>
        <v>#DIV/0!</v>
      </c>
      <c r="I62" s="178" t="e">
        <f t="shared" si="19"/>
        <v>#DIV/0!</v>
      </c>
      <c r="J62" s="178" t="e">
        <f t="shared" si="19"/>
        <v>#DIV/0!</v>
      </c>
      <c r="K62" s="178" t="e">
        <f t="shared" si="19"/>
        <v>#DIV/0!</v>
      </c>
      <c r="L62" s="178" t="e">
        <f t="shared" si="19"/>
        <v>#DIV/0!</v>
      </c>
      <c r="M62" s="178" t="e">
        <f t="shared" si="19"/>
        <v>#DIV/0!</v>
      </c>
      <c r="N62" s="178" t="e">
        <f t="shared" si="19"/>
        <v>#DIV/0!</v>
      </c>
      <c r="O62" s="178" t="e">
        <f t="shared" si="19"/>
        <v>#DIV/0!</v>
      </c>
      <c r="P62" s="178" t="e">
        <f t="shared" si="19"/>
        <v>#DIV/0!</v>
      </c>
      <c r="Q62" s="178" t="e">
        <f t="shared" si="19"/>
        <v>#DIV/0!</v>
      </c>
      <c r="R62" s="145"/>
      <c r="S62" s="145"/>
      <c r="T62" s="145"/>
      <c r="U62" s="145"/>
      <c r="V62" s="179" t="e">
        <f>SUM(G62:Q62)-D62</f>
        <v>#DIV/0!</v>
      </c>
      <c r="W62" s="145"/>
      <c r="X62" s="145"/>
    </row>
    <row r="63" spans="1:24" x14ac:dyDescent="0.2">
      <c r="A63" s="163" t="s">
        <v>150</v>
      </c>
      <c r="B63" s="165">
        <f>+D28</f>
        <v>0</v>
      </c>
      <c r="C63" s="173" t="e">
        <f>+B63/D63</f>
        <v>#DIV/0!</v>
      </c>
      <c r="D63" s="154">
        <v>0</v>
      </c>
      <c r="F63" s="145"/>
      <c r="G63" s="178" t="e">
        <f>+G28/$C$63</f>
        <v>#DIV/0!</v>
      </c>
      <c r="H63" s="178" t="e">
        <f t="shared" ref="H63:Q63" si="20">+H28/$C$63</f>
        <v>#DIV/0!</v>
      </c>
      <c r="I63" s="178" t="e">
        <f t="shared" si="20"/>
        <v>#DIV/0!</v>
      </c>
      <c r="J63" s="178" t="e">
        <f t="shared" si="20"/>
        <v>#DIV/0!</v>
      </c>
      <c r="K63" s="178" t="e">
        <f t="shared" si="20"/>
        <v>#DIV/0!</v>
      </c>
      <c r="L63" s="178" t="e">
        <f t="shared" si="20"/>
        <v>#DIV/0!</v>
      </c>
      <c r="M63" s="178" t="e">
        <f t="shared" si="20"/>
        <v>#DIV/0!</v>
      </c>
      <c r="N63" s="178" t="e">
        <f t="shared" si="20"/>
        <v>#DIV/0!</v>
      </c>
      <c r="O63" s="178" t="e">
        <f t="shared" si="20"/>
        <v>#DIV/0!</v>
      </c>
      <c r="P63" s="178" t="e">
        <f t="shared" si="20"/>
        <v>#DIV/0!</v>
      </c>
      <c r="Q63" s="178" t="e">
        <f t="shared" si="20"/>
        <v>#DIV/0!</v>
      </c>
      <c r="R63" s="145"/>
      <c r="S63" s="145"/>
      <c r="T63" s="145"/>
      <c r="U63" s="145"/>
      <c r="V63" s="179" t="e">
        <f>SUM(G63:Q63)-D63</f>
        <v>#DIV/0!</v>
      </c>
      <c r="W63" s="145"/>
      <c r="X63" s="145"/>
    </row>
    <row r="64" spans="1:24" x14ac:dyDescent="0.2">
      <c r="A64" s="145"/>
      <c r="B64" s="168"/>
      <c r="C64" s="174"/>
    </row>
    <row r="65" spans="1:22" ht="15" x14ac:dyDescent="0.35">
      <c r="A65" s="175" t="s">
        <v>151</v>
      </c>
      <c r="B65" s="168"/>
      <c r="C65" s="174"/>
    </row>
    <row r="66" spans="1:22" x14ac:dyDescent="0.2">
      <c r="A66" s="150" t="s">
        <v>152</v>
      </c>
      <c r="B66" s="168"/>
      <c r="C66" s="174"/>
      <c r="G66" s="159" t="s">
        <v>157</v>
      </c>
      <c r="H66" s="159" t="s">
        <v>157</v>
      </c>
      <c r="I66" s="159" t="s">
        <v>157</v>
      </c>
      <c r="J66" s="159" t="s">
        <v>157</v>
      </c>
      <c r="K66" s="156">
        <f>+'Personnel Allocations '!AE41</f>
        <v>0</v>
      </c>
      <c r="L66" s="156">
        <f>+'Personnel Allocations '!AH41</f>
        <v>0</v>
      </c>
      <c r="M66" s="161" t="s">
        <v>157</v>
      </c>
      <c r="N66" s="160">
        <f>+'Personnel Allocations '!AN41</f>
        <v>0</v>
      </c>
      <c r="O66" s="160">
        <f>+'Personnel Allocations '!AQ41</f>
        <v>0</v>
      </c>
      <c r="P66" s="161" t="s">
        <v>157</v>
      </c>
      <c r="Q66" s="160">
        <f>+'Personnel Allocations '!AW41</f>
        <v>0</v>
      </c>
    </row>
    <row r="67" spans="1:22" x14ac:dyDescent="0.2">
      <c r="A67" s="150" t="s">
        <v>153</v>
      </c>
      <c r="B67" s="168"/>
      <c r="C67" s="174"/>
      <c r="K67" s="157" t="e">
        <f>SUM(K59:K63)</f>
        <v>#DIV/0!</v>
      </c>
      <c r="L67" s="157" t="e">
        <f>SUM(L59:L63)</f>
        <v>#DIV/0!</v>
      </c>
      <c r="N67" s="157" t="e">
        <f>SUM(N59:N63)</f>
        <v>#DIV/0!</v>
      </c>
      <c r="O67" s="157" t="e">
        <f>SUM(O59:O63)</f>
        <v>#DIV/0!</v>
      </c>
      <c r="Q67" s="157" t="e">
        <f>SUM(Q59:Q63)</f>
        <v>#DIV/0!</v>
      </c>
      <c r="V67" s="179" t="e">
        <f>SUM(G67:Q67)-SUM(D59:D63)</f>
        <v>#DIV/0!</v>
      </c>
    </row>
    <row r="68" spans="1:22" x14ac:dyDescent="0.2">
      <c r="A68" s="150" t="s">
        <v>154</v>
      </c>
      <c r="B68" s="168"/>
      <c r="C68" s="174"/>
      <c r="K68" s="157" t="e">
        <f>+K66+K67</f>
        <v>#DIV/0!</v>
      </c>
      <c r="L68" s="157" t="e">
        <f>+L66+L67</f>
        <v>#DIV/0!</v>
      </c>
      <c r="N68" s="157" t="e">
        <f>+N66+N67</f>
        <v>#DIV/0!</v>
      </c>
      <c r="O68" s="157" t="e">
        <f>+O66+O67</f>
        <v>#DIV/0!</v>
      </c>
      <c r="Q68" s="157" t="e">
        <f>+Q66+Q67</f>
        <v>#DIV/0!</v>
      </c>
    </row>
    <row r="69" spans="1:22" x14ac:dyDescent="0.2">
      <c r="A69" s="176" t="s">
        <v>155</v>
      </c>
      <c r="B69" s="168"/>
      <c r="C69" s="174"/>
      <c r="K69" s="157" t="e">
        <f>+K51-K68</f>
        <v>#DIV/0!</v>
      </c>
      <c r="L69" s="157" t="e">
        <f>+L51-L68</f>
        <v>#DIV/0!</v>
      </c>
      <c r="N69" s="157" t="e">
        <f>+N51-N68</f>
        <v>#DIV/0!</v>
      </c>
      <c r="O69" s="157" t="e">
        <f>+O51-O68</f>
        <v>#DIV/0!</v>
      </c>
      <c r="Q69" s="157" t="e">
        <f>+Q51-Q68</f>
        <v>#DIV/0!</v>
      </c>
    </row>
    <row r="70" spans="1:22" x14ac:dyDescent="0.2">
      <c r="A70" s="150" t="s">
        <v>156</v>
      </c>
      <c r="B70" s="168"/>
      <c r="C70" s="174"/>
      <c r="K70" s="158" t="e">
        <f>+K69/K68</f>
        <v>#DIV/0!</v>
      </c>
      <c r="L70" s="158" t="e">
        <f>+L69/L68</f>
        <v>#DIV/0!</v>
      </c>
      <c r="N70" s="158" t="e">
        <f>+N69/N68</f>
        <v>#DIV/0!</v>
      </c>
      <c r="O70" s="158" t="e">
        <f>+O69/O68</f>
        <v>#DIV/0!</v>
      </c>
      <c r="Q70" s="158" t="e">
        <f>+Q69/Q68</f>
        <v>#DIV/0!</v>
      </c>
    </row>
    <row r="71" spans="1:22" x14ac:dyDescent="0.2">
      <c r="A71" s="145"/>
      <c r="B71" s="168"/>
      <c r="C71" s="174"/>
    </row>
    <row r="72" spans="1:22" x14ac:dyDescent="0.2">
      <c r="A72" s="145"/>
      <c r="B72" s="168"/>
      <c r="C72" s="174"/>
    </row>
  </sheetData>
  <mergeCells count="1">
    <mergeCell ref="E9:F9"/>
  </mergeCells>
  <phoneticPr fontId="0" type="noConversion"/>
  <pageMargins left="0.25" right="0" top="0.25" bottom="0.25" header="0.5" footer="0.5"/>
  <pageSetup paperSize="5" scale="79" orientation="landscape" r:id="rId1"/>
  <headerFooter alignWithMargins="0">
    <oddFooter>&amp;L&amp;9&amp;F.xls (&amp;A)&amp;C&amp;9Page &amp;P of &amp;N&amp;R&amp;9&amp;D,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1"/>
  <sheetViews>
    <sheetView workbookViewId="0">
      <selection activeCell="M16" sqref="M16"/>
    </sheetView>
  </sheetViews>
  <sheetFormatPr defaultRowHeight="12.75" x14ac:dyDescent="0.2"/>
  <cols>
    <col min="1" max="1" width="25" customWidth="1"/>
    <col min="2" max="2" width="23.7109375" customWidth="1"/>
    <col min="3" max="3" width="15.7109375" customWidth="1"/>
    <col min="4" max="4" width="10.5703125" customWidth="1"/>
    <col min="5" max="5" width="10.85546875" customWidth="1"/>
    <col min="7" max="7" width="13" customWidth="1"/>
    <col min="9" max="9" width="12.7109375" customWidth="1"/>
    <col min="12" max="12" width="11.5703125" customWidth="1"/>
    <col min="14" max="14" width="11.7109375" customWidth="1"/>
  </cols>
  <sheetData>
    <row r="1" spans="1:14" x14ac:dyDescent="0.2">
      <c r="A1" s="225" t="str">
        <f>+'[1]Personnel Allocations '!A1</f>
        <v>Area Agency on Aging Palm Beach/Treaure Coast Inc.</v>
      </c>
      <c r="B1" s="225"/>
      <c r="C1" s="225"/>
      <c r="D1" s="100"/>
      <c r="E1" s="94"/>
      <c r="F1" s="52"/>
    </row>
    <row r="2" spans="1:14" x14ac:dyDescent="0.2">
      <c r="A2" s="225" t="str">
        <f>+'[1]Personnel Allocations '!A2</f>
        <v>UNIT COST METHODOLOGY</v>
      </c>
      <c r="B2" s="225"/>
      <c r="C2" s="225"/>
      <c r="D2" s="101"/>
      <c r="E2" s="94"/>
      <c r="F2" s="52"/>
    </row>
    <row r="3" spans="1:14" x14ac:dyDescent="0.2">
      <c r="A3" s="225" t="s">
        <v>207</v>
      </c>
      <c r="B3" s="225"/>
      <c r="C3" s="225"/>
      <c r="D3" s="101"/>
      <c r="E3" s="218"/>
      <c r="F3" s="52"/>
    </row>
    <row r="4" spans="1:14" x14ac:dyDescent="0.2">
      <c r="A4" s="225" t="str">
        <f>+'[1]Personnel Allocations '!A4</f>
        <v xml:space="preserve">BUDGET YEAR: </v>
      </c>
      <c r="B4" s="226"/>
      <c r="C4" s="225"/>
    </row>
    <row r="5" spans="1:14" x14ac:dyDescent="0.2">
      <c r="A5" s="225" t="str">
        <f>+'[1]Personnel Allocations '!A5</f>
        <v>PROVIDER NAME:</v>
      </c>
      <c r="B5" s="226"/>
      <c r="C5" s="225"/>
      <c r="D5" s="127"/>
      <c r="G5" s="83"/>
      <c r="H5" s="83"/>
    </row>
    <row r="6" spans="1:14" x14ac:dyDescent="0.2">
      <c r="A6" s="196"/>
      <c r="B6" s="197" t="s">
        <v>185</v>
      </c>
      <c r="D6" s="249"/>
      <c r="E6" s="249"/>
      <c r="G6" s="93"/>
    </row>
    <row r="7" spans="1:14" x14ac:dyDescent="0.2">
      <c r="A7" s="52" t="s">
        <v>71</v>
      </c>
      <c r="B7" s="94"/>
      <c r="D7" s="93"/>
      <c r="G7" s="93"/>
    </row>
    <row r="8" spans="1:14" x14ac:dyDescent="0.2">
      <c r="A8" s="52" t="s">
        <v>72</v>
      </c>
      <c r="B8" s="94"/>
      <c r="D8" s="93"/>
      <c r="G8" s="93"/>
    </row>
    <row r="9" spans="1:14" x14ac:dyDescent="0.2">
      <c r="A9" s="52" t="s">
        <v>73</v>
      </c>
      <c r="B9" s="94"/>
      <c r="D9" s="93"/>
      <c r="G9" s="93"/>
    </row>
    <row r="10" spans="1:14" x14ac:dyDescent="0.2">
      <c r="A10" s="188" t="s">
        <v>175</v>
      </c>
      <c r="B10" s="189"/>
      <c r="C10" s="51"/>
      <c r="D10" s="93"/>
      <c r="G10" s="93"/>
    </row>
    <row r="11" spans="1:14" x14ac:dyDescent="0.2">
      <c r="A11" s="190" t="s">
        <v>174</v>
      </c>
      <c r="B11" s="199"/>
      <c r="C11" s="52"/>
      <c r="D11" s="93"/>
      <c r="G11" s="93"/>
      <c r="H11" s="51"/>
      <c r="J11" s="51"/>
      <c r="K11" s="51"/>
      <c r="L11" s="51"/>
      <c r="M11" s="52"/>
      <c r="N11" s="52"/>
    </row>
    <row r="12" spans="1:14" x14ac:dyDescent="0.2">
      <c r="A12" s="192" t="s">
        <v>176</v>
      </c>
      <c r="B12" s="199"/>
      <c r="C12" s="52"/>
      <c r="D12" s="252"/>
      <c r="E12" s="252"/>
      <c r="F12" s="252"/>
      <c r="G12" s="52"/>
      <c r="H12" s="52"/>
      <c r="I12" s="52"/>
      <c r="J12" s="52"/>
      <c r="K12" s="52"/>
      <c r="L12" s="52"/>
      <c r="M12" s="52"/>
      <c r="N12" s="53"/>
    </row>
    <row r="13" spans="1:14" x14ac:dyDescent="0.2">
      <c r="A13" s="191" t="s">
        <v>177</v>
      </c>
      <c r="B13" s="200"/>
      <c r="C13" s="52"/>
      <c r="D13" s="52"/>
      <c r="E13" s="52"/>
      <c r="G13" s="52"/>
      <c r="H13" s="52"/>
      <c r="I13" s="52"/>
      <c r="J13" s="52"/>
      <c r="K13" s="52"/>
      <c r="L13" s="52"/>
      <c r="M13" s="52"/>
      <c r="N13" s="53"/>
    </row>
    <row r="14" spans="1:14" ht="13.5" thickBot="1" x14ac:dyDescent="0.25">
      <c r="A14" s="81"/>
      <c r="B14" s="82"/>
      <c r="C14" s="99" t="s">
        <v>1</v>
      </c>
      <c r="D14" s="33" t="s">
        <v>2</v>
      </c>
      <c r="E14" s="33" t="s">
        <v>3</v>
      </c>
      <c r="F14" s="33" t="s">
        <v>4</v>
      </c>
      <c r="G14" s="33" t="s">
        <v>5</v>
      </c>
      <c r="H14" s="33" t="s">
        <v>6</v>
      </c>
      <c r="I14" s="33" t="s">
        <v>7</v>
      </c>
      <c r="J14" s="33" t="s">
        <v>8</v>
      </c>
      <c r="K14" s="33" t="s">
        <v>9</v>
      </c>
      <c r="L14" s="33" t="s">
        <v>10</v>
      </c>
      <c r="M14" s="33" t="s">
        <v>11</v>
      </c>
      <c r="N14" s="33" t="s">
        <v>12</v>
      </c>
    </row>
    <row r="15" spans="1:14" ht="51.75" thickBot="1" x14ac:dyDescent="0.25">
      <c r="A15" s="253" t="s">
        <v>74</v>
      </c>
      <c r="B15" s="254"/>
      <c r="C15" s="54" t="s">
        <v>75</v>
      </c>
      <c r="D15" s="35" t="str">
        <f>'Group Five'!B1</f>
        <v>Caregiver Training/Support</v>
      </c>
      <c r="E15" s="35" t="str">
        <f>'Group Five'!B2</f>
        <v>Child Day Care</v>
      </c>
      <c r="F15" s="35" t="str">
        <f>'Group Five'!B3</f>
        <v>Counseling (Gereontological)</v>
      </c>
      <c r="G15" s="35" t="str">
        <f>'Group Five'!B4</f>
        <v>Counseling (Mental Health/Screening)</v>
      </c>
      <c r="H15" s="35" t="str">
        <f>'Group Five'!B5</f>
        <v>Education/Training</v>
      </c>
      <c r="I15" s="35" t="str">
        <f>'Group Five'!B6</f>
        <v>Outreach</v>
      </c>
      <c r="J15" s="35" t="str">
        <f>'Group Five'!B7</f>
        <v>Screening/Assessment</v>
      </c>
      <c r="K15" s="35" t="str">
        <f>'Group Five'!B8</f>
        <v>Sitter</v>
      </c>
      <c r="L15" s="35" t="str">
        <f>'Group Five'!B9</f>
        <v>Transportation</v>
      </c>
      <c r="M15" s="35">
        <f>+'Group Five'!B10</f>
        <v>0</v>
      </c>
      <c r="N15" s="35">
        <f>+'Group Five'!B11</f>
        <v>0</v>
      </c>
    </row>
    <row r="16" spans="1:14" x14ac:dyDescent="0.2">
      <c r="A16" s="250" t="s">
        <v>76</v>
      </c>
      <c r="B16" s="251"/>
      <c r="C16" s="55" t="e">
        <f>SUM(D16:N16)</f>
        <v>#DIV/0!</v>
      </c>
      <c r="D16" s="162" t="e">
        <f>+D20*'Unit Cost Worksheet'!G55</f>
        <v>#DIV/0!</v>
      </c>
      <c r="E16" s="180" t="e">
        <f>+E20*'Unit Cost Worksheet'!H55</f>
        <v>#DIV/0!</v>
      </c>
      <c r="F16" s="180" t="e">
        <f>+F20*'Unit Cost Worksheet'!I55</f>
        <v>#DIV/0!</v>
      </c>
      <c r="G16" s="180" t="e">
        <f>+G20*'Unit Cost Worksheet'!J55</f>
        <v>#DIV/0!</v>
      </c>
      <c r="H16" s="180" t="e">
        <f>+H20*'Unit Cost Worksheet'!K55</f>
        <v>#DIV/0!</v>
      </c>
      <c r="I16" s="180" t="e">
        <f>+I20*'Unit Cost Worksheet'!L55</f>
        <v>#DIV/0!</v>
      </c>
      <c r="J16" s="180" t="e">
        <f>+J20*'Unit Cost Worksheet'!M55</f>
        <v>#DIV/0!</v>
      </c>
      <c r="K16" s="180" t="e">
        <f>+K20*'Unit Cost Worksheet'!N55</f>
        <v>#DIV/0!</v>
      </c>
      <c r="L16" s="180" t="e">
        <f>+L20*'Unit Cost Worksheet'!O55</f>
        <v>#DIV/0!</v>
      </c>
      <c r="M16" s="180" t="e">
        <f>+M20*'Unit Cost Worksheet'!#REF!</f>
        <v>#REF!</v>
      </c>
      <c r="N16" s="180" t="e">
        <f>+N20*'Unit Cost Worksheet'!#REF!</f>
        <v>#REF!</v>
      </c>
    </row>
    <row r="17" spans="1:14" x14ac:dyDescent="0.2">
      <c r="A17" s="247" t="s">
        <v>77</v>
      </c>
      <c r="B17" s="248"/>
      <c r="C17" s="55" t="e">
        <f>SUM(D17:N17)</f>
        <v>#DIV/0!</v>
      </c>
      <c r="D17" s="138" t="e">
        <f>+'Unit Cost Worksheet'!G54*'Support Budget by Program'!D20</f>
        <v>#DIV/0!</v>
      </c>
      <c r="E17" s="138" t="e">
        <f>+'Unit Cost Worksheet'!H54*'Support Budget by Program'!E20</f>
        <v>#DIV/0!</v>
      </c>
      <c r="F17" s="138" t="e">
        <f>+'Unit Cost Worksheet'!I54*'Support Budget by Program'!F20</f>
        <v>#DIV/0!</v>
      </c>
      <c r="G17" s="138" t="e">
        <f>+'Unit Cost Worksheet'!J54*'Support Budget by Program'!G20</f>
        <v>#DIV/0!</v>
      </c>
      <c r="H17" s="138" t="e">
        <f>+'Unit Cost Worksheet'!K54*'Support Budget by Program'!H20</f>
        <v>#DIV/0!</v>
      </c>
      <c r="I17" s="138" t="e">
        <f>+'Unit Cost Worksheet'!L54*'Support Budget by Program'!I20</f>
        <v>#DIV/0!</v>
      </c>
      <c r="J17" s="138" t="e">
        <f>+'Unit Cost Worksheet'!M54*'Support Budget by Program'!J20</f>
        <v>#DIV/0!</v>
      </c>
      <c r="K17" s="138" t="e">
        <f>+'Unit Cost Worksheet'!N54*'Support Budget by Program'!K20</f>
        <v>#DIV/0!</v>
      </c>
      <c r="L17" s="138" t="e">
        <f>+'Unit Cost Worksheet'!O54*'Support Budget by Program'!L20</f>
        <v>#DIV/0!</v>
      </c>
      <c r="M17" s="138" t="e">
        <f>+'Unit Cost Worksheet'!#REF!*'Support Budget by Program'!M20</f>
        <v>#REF!</v>
      </c>
      <c r="N17" s="138" t="e">
        <f>+'Unit Cost Worksheet'!#REF!*'Support Budget by Program'!N20</f>
        <v>#REF!</v>
      </c>
    </row>
    <row r="18" spans="1:14" x14ac:dyDescent="0.2">
      <c r="A18" s="241" t="s">
        <v>78</v>
      </c>
      <c r="B18" s="242"/>
      <c r="C18" s="59" t="e">
        <f>SUM(D18:N18)</f>
        <v>#DIV/0!</v>
      </c>
      <c r="D18" s="60" t="e">
        <f>SUM(D16:D17)</f>
        <v>#DIV/0!</v>
      </c>
      <c r="E18" s="62" t="e">
        <f>SUM(E16:E17)</f>
        <v>#DIV/0!</v>
      </c>
      <c r="F18" s="62" t="e">
        <f t="shared" ref="F18:N18" si="0">SUM(F16:F17)</f>
        <v>#DIV/0!</v>
      </c>
      <c r="G18" s="62" t="e">
        <f t="shared" si="0"/>
        <v>#DIV/0!</v>
      </c>
      <c r="H18" s="62" t="e">
        <f t="shared" si="0"/>
        <v>#DIV/0!</v>
      </c>
      <c r="I18" s="62" t="e">
        <f t="shared" si="0"/>
        <v>#DIV/0!</v>
      </c>
      <c r="J18" s="62" t="e">
        <f t="shared" si="0"/>
        <v>#DIV/0!</v>
      </c>
      <c r="K18" s="62" t="e">
        <f t="shared" si="0"/>
        <v>#DIV/0!</v>
      </c>
      <c r="L18" s="62" t="e">
        <f t="shared" si="0"/>
        <v>#DIV/0!</v>
      </c>
      <c r="M18" s="62" t="e">
        <f t="shared" si="0"/>
        <v>#REF!</v>
      </c>
      <c r="N18" s="62" t="e">
        <f t="shared" si="0"/>
        <v>#REF!</v>
      </c>
    </row>
    <row r="19" spans="1:14" x14ac:dyDescent="0.2">
      <c r="A19" s="243"/>
      <c r="B19" s="244"/>
      <c r="C19" s="55"/>
      <c r="D19" s="56"/>
      <c r="E19" s="57"/>
      <c r="F19" s="58"/>
      <c r="G19" s="58"/>
      <c r="H19" s="58"/>
      <c r="I19" s="58"/>
      <c r="J19" s="58"/>
      <c r="K19" s="58"/>
      <c r="L19" s="58"/>
      <c r="M19" s="58"/>
      <c r="N19" s="58"/>
    </row>
    <row r="20" spans="1:14" x14ac:dyDescent="0.2">
      <c r="A20" s="239" t="s">
        <v>79</v>
      </c>
      <c r="B20" s="240"/>
      <c r="C20" s="78">
        <f>SUM(D20:N20)</f>
        <v>0</v>
      </c>
      <c r="D20" s="139">
        <v>0</v>
      </c>
      <c r="E20" s="140">
        <v>0</v>
      </c>
      <c r="F20" s="140">
        <v>0</v>
      </c>
      <c r="G20" s="140">
        <v>0</v>
      </c>
      <c r="H20" s="140">
        <v>0</v>
      </c>
      <c r="I20" s="140">
        <v>0</v>
      </c>
      <c r="J20" s="140">
        <v>0</v>
      </c>
      <c r="K20" s="140">
        <v>0</v>
      </c>
      <c r="L20" s="140">
        <v>0</v>
      </c>
      <c r="M20" s="140">
        <v>0</v>
      </c>
      <c r="N20" s="140">
        <v>0</v>
      </c>
    </row>
    <row r="21" spans="1:14" ht="25.5" customHeight="1" x14ac:dyDescent="0.2">
      <c r="A21" s="255" t="s">
        <v>197</v>
      </c>
      <c r="B21" s="256"/>
      <c r="C21" s="55"/>
      <c r="D21" s="56"/>
      <c r="E21" s="57"/>
      <c r="F21" s="58"/>
      <c r="G21" s="58"/>
      <c r="H21" s="58"/>
      <c r="I21" s="58"/>
      <c r="J21" s="58"/>
      <c r="K21" s="58"/>
      <c r="L21" s="58"/>
      <c r="M21" s="58"/>
      <c r="N21" s="58"/>
    </row>
    <row r="22" spans="1:14" x14ac:dyDescent="0.2">
      <c r="A22" s="241" t="s">
        <v>89</v>
      </c>
      <c r="B22" s="242"/>
      <c r="C22" s="63" t="s">
        <v>68</v>
      </c>
      <c r="D22" s="60" t="e">
        <f>'Unit Cost Worksheet'!G53</f>
        <v>#DIV/0!</v>
      </c>
      <c r="E22" s="60" t="e">
        <f>'Unit Cost Worksheet'!H53</f>
        <v>#DIV/0!</v>
      </c>
      <c r="F22" s="60" t="e">
        <f>'Unit Cost Worksheet'!I53</f>
        <v>#DIV/0!</v>
      </c>
      <c r="G22" s="60" t="e">
        <f>'Unit Cost Worksheet'!J53</f>
        <v>#DIV/0!</v>
      </c>
      <c r="H22" s="60" t="e">
        <f>'Unit Cost Worksheet'!K53</f>
        <v>#DIV/0!</v>
      </c>
      <c r="I22" s="60" t="e">
        <f>'Unit Cost Worksheet'!L53</f>
        <v>#DIV/0!</v>
      </c>
      <c r="J22" s="60" t="e">
        <f>'Unit Cost Worksheet'!M53</f>
        <v>#DIV/0!</v>
      </c>
      <c r="K22" s="60" t="e">
        <f>'Unit Cost Worksheet'!N53</f>
        <v>#DIV/0!</v>
      </c>
      <c r="L22" s="60" t="e">
        <f>'Unit Cost Worksheet'!O53</f>
        <v>#DIV/0!</v>
      </c>
      <c r="M22" s="60" t="e">
        <f>'Unit Cost Worksheet'!#REF!</f>
        <v>#REF!</v>
      </c>
      <c r="N22" s="60" t="e">
        <f>'Unit Cost Worksheet'!#REF!</f>
        <v>#REF!</v>
      </c>
    </row>
    <row r="23" spans="1:14" x14ac:dyDescent="0.2">
      <c r="A23" s="243"/>
      <c r="B23" s="244"/>
      <c r="C23" s="55"/>
      <c r="D23" s="57"/>
      <c r="E23" s="58"/>
      <c r="F23" s="58"/>
      <c r="G23" s="58"/>
      <c r="H23" s="58"/>
      <c r="I23" s="58"/>
      <c r="J23" s="58"/>
      <c r="K23" s="58"/>
      <c r="L23" s="58"/>
      <c r="M23" s="58"/>
      <c r="N23" s="58"/>
    </row>
    <row r="24" spans="1:14" x14ac:dyDescent="0.2">
      <c r="A24" s="241" t="s">
        <v>133</v>
      </c>
      <c r="B24" s="242"/>
      <c r="C24" s="59">
        <f>SUM(D24:N24)</f>
        <v>0</v>
      </c>
      <c r="D24" s="88">
        <v>0</v>
      </c>
      <c r="E24" s="65">
        <v>0</v>
      </c>
      <c r="F24" s="65">
        <v>0</v>
      </c>
      <c r="G24" s="65">
        <v>0</v>
      </c>
      <c r="H24" s="65">
        <v>0</v>
      </c>
      <c r="I24" s="65">
        <v>0</v>
      </c>
      <c r="J24" s="65">
        <v>0</v>
      </c>
      <c r="K24" s="65">
        <v>0</v>
      </c>
      <c r="L24" s="65">
        <v>0</v>
      </c>
      <c r="M24" s="65">
        <v>0</v>
      </c>
      <c r="N24" s="164">
        <f>N20*0.72</f>
        <v>0</v>
      </c>
    </row>
    <row r="25" spans="1:14" x14ac:dyDescent="0.2">
      <c r="A25" s="243"/>
      <c r="B25" s="244"/>
      <c r="C25" s="55"/>
      <c r="D25" s="66"/>
      <c r="E25" s="67"/>
      <c r="F25" s="67"/>
      <c r="G25" s="67"/>
      <c r="H25" s="67"/>
      <c r="I25" s="67"/>
      <c r="J25" s="67"/>
      <c r="K25" s="67"/>
      <c r="L25" s="67"/>
      <c r="M25" s="67"/>
      <c r="N25" s="67"/>
    </row>
    <row r="26" spans="1:14" x14ac:dyDescent="0.2">
      <c r="A26" s="239" t="s">
        <v>80</v>
      </c>
      <c r="B26" s="240"/>
      <c r="C26" s="55">
        <f>SUM(D26:N26)</f>
        <v>0</v>
      </c>
      <c r="D26" s="68">
        <v>0</v>
      </c>
      <c r="E26" s="69">
        <v>0</v>
      </c>
      <c r="F26" s="69">
        <v>0</v>
      </c>
      <c r="G26" s="69">
        <v>0</v>
      </c>
      <c r="H26" s="69">
        <v>0</v>
      </c>
      <c r="I26" s="69">
        <v>0</v>
      </c>
      <c r="J26" s="69">
        <v>0</v>
      </c>
      <c r="K26" s="69">
        <v>0</v>
      </c>
      <c r="L26" s="69">
        <v>0</v>
      </c>
      <c r="M26" s="69">
        <v>0</v>
      </c>
      <c r="N26" s="69">
        <v>0</v>
      </c>
    </row>
    <row r="27" spans="1:14" x14ac:dyDescent="0.2">
      <c r="A27" s="239"/>
      <c r="B27" s="240"/>
      <c r="C27" s="55"/>
      <c r="D27" s="66"/>
      <c r="E27" s="67"/>
      <c r="F27" s="67"/>
      <c r="G27" s="67"/>
      <c r="H27" s="67"/>
      <c r="I27" s="67"/>
      <c r="J27" s="67"/>
      <c r="K27" s="67"/>
      <c r="L27" s="67"/>
      <c r="M27" s="67"/>
      <c r="N27" s="67"/>
    </row>
    <row r="28" spans="1:14" x14ac:dyDescent="0.2">
      <c r="A28" s="247" t="s">
        <v>81</v>
      </c>
      <c r="B28" s="248"/>
      <c r="C28" s="55" t="e">
        <f>SUM(D28:N28)</f>
        <v>#DIV/0!</v>
      </c>
      <c r="D28" s="68" t="e">
        <f>+D17</f>
        <v>#DIV/0!</v>
      </c>
      <c r="E28" s="68" t="e">
        <f t="shared" ref="E28:N28" si="1">+E17</f>
        <v>#DIV/0!</v>
      </c>
      <c r="F28" s="68" t="e">
        <f t="shared" si="1"/>
        <v>#DIV/0!</v>
      </c>
      <c r="G28" s="68" t="e">
        <f t="shared" si="1"/>
        <v>#DIV/0!</v>
      </c>
      <c r="H28" s="68" t="e">
        <f t="shared" si="1"/>
        <v>#DIV/0!</v>
      </c>
      <c r="I28" s="68" t="e">
        <f t="shared" si="1"/>
        <v>#DIV/0!</v>
      </c>
      <c r="J28" s="68" t="e">
        <f t="shared" si="1"/>
        <v>#DIV/0!</v>
      </c>
      <c r="K28" s="68" t="e">
        <f t="shared" si="1"/>
        <v>#DIV/0!</v>
      </c>
      <c r="L28" s="68" t="e">
        <f t="shared" si="1"/>
        <v>#DIV/0!</v>
      </c>
      <c r="M28" s="68" t="e">
        <f t="shared" si="1"/>
        <v>#REF!</v>
      </c>
      <c r="N28" s="68" t="e">
        <f t="shared" si="1"/>
        <v>#REF!</v>
      </c>
    </row>
    <row r="29" spans="1:14" x14ac:dyDescent="0.2">
      <c r="A29" s="239"/>
      <c r="B29" s="240"/>
      <c r="C29" s="55"/>
      <c r="D29" s="66"/>
      <c r="E29" s="67"/>
      <c r="F29" s="67"/>
      <c r="G29" s="67"/>
      <c r="H29" s="67"/>
      <c r="I29" s="67"/>
      <c r="J29" s="67"/>
      <c r="K29" s="67"/>
      <c r="L29" s="67"/>
      <c r="M29" s="67"/>
      <c r="N29" s="67"/>
    </row>
    <row r="30" spans="1:14" x14ac:dyDescent="0.2">
      <c r="A30" s="239" t="s">
        <v>171</v>
      </c>
      <c r="B30" s="240"/>
      <c r="C30" s="55">
        <f>SUM(D30:N30)</f>
        <v>0</v>
      </c>
      <c r="D30" s="68">
        <v>0</v>
      </c>
      <c r="E30" s="69">
        <v>0</v>
      </c>
      <c r="F30" s="69">
        <v>0</v>
      </c>
      <c r="G30" s="69">
        <v>0</v>
      </c>
      <c r="H30" s="69">
        <v>0</v>
      </c>
      <c r="I30" s="69">
        <v>0</v>
      </c>
      <c r="J30" s="69">
        <v>0</v>
      </c>
      <c r="K30" s="69">
        <v>0</v>
      </c>
      <c r="L30" s="69">
        <v>0</v>
      </c>
      <c r="M30" s="69">
        <v>0</v>
      </c>
      <c r="N30" s="69">
        <v>0</v>
      </c>
    </row>
    <row r="31" spans="1:14" x14ac:dyDescent="0.2">
      <c r="A31" s="239"/>
      <c r="B31" s="240"/>
      <c r="C31" s="55"/>
      <c r="D31" s="57"/>
      <c r="E31" s="58"/>
      <c r="F31" s="58"/>
      <c r="G31" s="58"/>
      <c r="H31" s="58"/>
      <c r="I31" s="58"/>
      <c r="J31" s="58"/>
      <c r="K31" s="58"/>
      <c r="L31" s="58"/>
      <c r="M31" s="58"/>
      <c r="N31" s="58"/>
    </row>
    <row r="32" spans="1:14" x14ac:dyDescent="0.2">
      <c r="A32" s="241" t="s">
        <v>82</v>
      </c>
      <c r="B32" s="242"/>
      <c r="C32" s="59" t="e">
        <f>SUM(D32:N32)</f>
        <v>#DIV/0!</v>
      </c>
      <c r="D32" s="61" t="e">
        <f>SUM(D26:D30)</f>
        <v>#DIV/0!</v>
      </c>
      <c r="E32" s="62" t="e">
        <f>SUM(E26:E30)</f>
        <v>#DIV/0!</v>
      </c>
      <c r="F32" s="62" t="e">
        <f t="shared" ref="F32:N32" si="2">SUM(F26:F30)</f>
        <v>#DIV/0!</v>
      </c>
      <c r="G32" s="62" t="e">
        <f t="shared" si="2"/>
        <v>#DIV/0!</v>
      </c>
      <c r="H32" s="62" t="e">
        <f t="shared" si="2"/>
        <v>#DIV/0!</v>
      </c>
      <c r="I32" s="62" t="e">
        <f t="shared" si="2"/>
        <v>#DIV/0!</v>
      </c>
      <c r="J32" s="62" t="e">
        <f t="shared" si="2"/>
        <v>#DIV/0!</v>
      </c>
      <c r="K32" s="62" t="e">
        <f t="shared" si="2"/>
        <v>#DIV/0!</v>
      </c>
      <c r="L32" s="62" t="e">
        <f t="shared" si="2"/>
        <v>#DIV/0!</v>
      </c>
      <c r="M32" s="62" t="e">
        <f t="shared" si="2"/>
        <v>#REF!</v>
      </c>
      <c r="N32" s="62" t="e">
        <f t="shared" si="2"/>
        <v>#REF!</v>
      </c>
    </row>
    <row r="33" spans="1:14" x14ac:dyDescent="0.2">
      <c r="A33" s="243"/>
      <c r="B33" s="244"/>
      <c r="C33" s="55"/>
      <c r="D33" s="57"/>
      <c r="E33" s="58"/>
      <c r="F33" s="58"/>
      <c r="G33" s="58"/>
      <c r="H33" s="58"/>
      <c r="I33" s="58"/>
      <c r="J33" s="58"/>
      <c r="K33" s="58"/>
      <c r="L33" s="58"/>
      <c r="M33" s="58"/>
      <c r="N33" s="58"/>
    </row>
    <row r="34" spans="1:14" x14ac:dyDescent="0.2">
      <c r="A34" s="239" t="s">
        <v>132</v>
      </c>
      <c r="B34" s="240"/>
      <c r="C34" s="55">
        <f>SUM(D34:N34)</f>
        <v>0</v>
      </c>
      <c r="D34" s="68">
        <v>0</v>
      </c>
      <c r="E34" s="69">
        <v>0</v>
      </c>
      <c r="F34" s="69">
        <v>0</v>
      </c>
      <c r="G34" s="69">
        <v>0</v>
      </c>
      <c r="H34" s="69">
        <v>0</v>
      </c>
      <c r="I34" s="69">
        <v>0</v>
      </c>
      <c r="J34" s="69">
        <v>0</v>
      </c>
      <c r="K34" s="69">
        <v>0</v>
      </c>
      <c r="L34" s="69">
        <v>0</v>
      </c>
      <c r="M34" s="69">
        <v>0</v>
      </c>
      <c r="N34" s="69">
        <v>0</v>
      </c>
    </row>
    <row r="35" spans="1:14" x14ac:dyDescent="0.2">
      <c r="A35" s="239" t="s">
        <v>196</v>
      </c>
      <c r="B35" s="240"/>
      <c r="C35" s="55">
        <f>SUM(D35:N35)</f>
        <v>0</v>
      </c>
      <c r="D35" s="68">
        <v>0</v>
      </c>
      <c r="E35" s="69">
        <v>0</v>
      </c>
      <c r="F35" s="69">
        <v>0</v>
      </c>
      <c r="G35" s="69">
        <v>0</v>
      </c>
      <c r="H35" s="69">
        <v>0</v>
      </c>
      <c r="I35" s="69">
        <v>0</v>
      </c>
      <c r="J35" s="69">
        <v>0</v>
      </c>
      <c r="K35" s="69">
        <v>0</v>
      </c>
      <c r="L35" s="69">
        <v>0</v>
      </c>
      <c r="M35" s="69">
        <v>0</v>
      </c>
      <c r="N35" s="69">
        <v>0</v>
      </c>
    </row>
    <row r="36" spans="1:14" x14ac:dyDescent="0.2">
      <c r="A36" s="245" t="s">
        <v>172</v>
      </c>
      <c r="B36" s="246"/>
      <c r="C36" s="59">
        <f>SUM(D36:N36)</f>
        <v>0</v>
      </c>
      <c r="D36" s="64">
        <v>0</v>
      </c>
      <c r="E36" s="65">
        <v>0</v>
      </c>
      <c r="F36" s="65">
        <v>0</v>
      </c>
      <c r="G36" s="65">
        <v>0</v>
      </c>
      <c r="H36" s="65">
        <v>0</v>
      </c>
      <c r="I36" s="65">
        <v>0</v>
      </c>
      <c r="J36" s="65">
        <v>0</v>
      </c>
      <c r="K36" s="65">
        <v>0</v>
      </c>
      <c r="L36" s="65">
        <v>0</v>
      </c>
      <c r="M36" s="65">
        <v>0</v>
      </c>
      <c r="N36" s="65">
        <v>0</v>
      </c>
    </row>
    <row r="37" spans="1:14" x14ac:dyDescent="0.2">
      <c r="A37" s="243"/>
      <c r="B37" s="244"/>
      <c r="C37" s="55"/>
      <c r="D37" s="57"/>
      <c r="E37" s="143"/>
      <c r="F37" s="141"/>
      <c r="G37" s="58"/>
      <c r="H37" s="58"/>
      <c r="I37" s="58"/>
      <c r="J37" s="58"/>
      <c r="K37" s="58"/>
      <c r="L37" s="58"/>
      <c r="M37" s="58"/>
      <c r="N37" s="58"/>
    </row>
    <row r="38" spans="1:14" x14ac:dyDescent="0.2">
      <c r="A38" s="247" t="s">
        <v>83</v>
      </c>
      <c r="B38" s="248"/>
      <c r="C38" s="55" t="e">
        <f>SUM(D38:N38)</f>
        <v>#DIV/0!</v>
      </c>
      <c r="D38" s="57" t="e">
        <f>D18-D24-D32-D34-D35-D36</f>
        <v>#DIV/0!</v>
      </c>
      <c r="E38" s="57" t="e">
        <f t="shared" ref="E38:N38" si="3">E18-E24-E32-E34-E35-E36</f>
        <v>#DIV/0!</v>
      </c>
      <c r="F38" s="57" t="e">
        <f t="shared" si="3"/>
        <v>#DIV/0!</v>
      </c>
      <c r="G38" s="57" t="e">
        <f t="shared" si="3"/>
        <v>#DIV/0!</v>
      </c>
      <c r="H38" s="57" t="e">
        <f t="shared" si="3"/>
        <v>#DIV/0!</v>
      </c>
      <c r="I38" s="57" t="e">
        <f t="shared" si="3"/>
        <v>#DIV/0!</v>
      </c>
      <c r="J38" s="57" t="e">
        <f t="shared" si="3"/>
        <v>#DIV/0!</v>
      </c>
      <c r="K38" s="57" t="e">
        <f t="shared" si="3"/>
        <v>#DIV/0!</v>
      </c>
      <c r="L38" s="57" t="e">
        <f t="shared" si="3"/>
        <v>#DIV/0!</v>
      </c>
      <c r="M38" s="57" t="e">
        <f t="shared" si="3"/>
        <v>#REF!</v>
      </c>
      <c r="N38" s="57" t="e">
        <f t="shared" si="3"/>
        <v>#REF!</v>
      </c>
    </row>
    <row r="39" spans="1:14" x14ac:dyDescent="0.2">
      <c r="A39" s="239"/>
      <c r="B39" s="240"/>
      <c r="C39" s="55"/>
      <c r="D39" s="57"/>
      <c r="E39" s="58"/>
      <c r="F39" s="141"/>
      <c r="G39" s="58"/>
      <c r="H39" s="58"/>
      <c r="I39" s="58"/>
      <c r="J39" s="58"/>
      <c r="K39" s="58"/>
      <c r="L39" s="58"/>
      <c r="M39" s="58"/>
      <c r="N39" s="58"/>
    </row>
    <row r="40" spans="1:14" x14ac:dyDescent="0.2">
      <c r="A40" s="247" t="s">
        <v>119</v>
      </c>
      <c r="B40" s="248"/>
      <c r="C40" s="70" t="s">
        <v>68</v>
      </c>
      <c r="D40" s="57" t="e">
        <f t="shared" ref="D40:N40" si="4">D38/D20</f>
        <v>#DIV/0!</v>
      </c>
      <c r="E40" s="58" t="e">
        <f t="shared" si="4"/>
        <v>#DIV/0!</v>
      </c>
      <c r="F40" s="141" t="e">
        <f t="shared" si="4"/>
        <v>#DIV/0!</v>
      </c>
      <c r="G40" s="58" t="e">
        <f t="shared" si="4"/>
        <v>#DIV/0!</v>
      </c>
      <c r="H40" s="58" t="e">
        <f t="shared" si="4"/>
        <v>#DIV/0!</v>
      </c>
      <c r="I40" s="58" t="e">
        <f t="shared" si="4"/>
        <v>#DIV/0!</v>
      </c>
      <c r="J40" s="58" t="e">
        <f t="shared" si="4"/>
        <v>#DIV/0!</v>
      </c>
      <c r="K40" s="58" t="e">
        <f t="shared" si="4"/>
        <v>#DIV/0!</v>
      </c>
      <c r="L40" s="58" t="e">
        <f t="shared" si="4"/>
        <v>#DIV/0!</v>
      </c>
      <c r="M40" s="58" t="e">
        <f t="shared" si="4"/>
        <v>#REF!</v>
      </c>
      <c r="N40" s="58" t="e">
        <f t="shared" si="4"/>
        <v>#REF!</v>
      </c>
    </row>
    <row r="41" spans="1:14" x14ac:dyDescent="0.2">
      <c r="A41" s="245"/>
      <c r="B41" s="246"/>
      <c r="C41" s="59"/>
      <c r="D41" s="61"/>
      <c r="E41" s="62"/>
      <c r="F41" s="142"/>
      <c r="G41" s="62"/>
      <c r="H41" s="62"/>
      <c r="I41" s="62"/>
      <c r="J41" s="62"/>
      <c r="K41" s="62"/>
      <c r="L41" s="62"/>
      <c r="M41" s="62"/>
      <c r="N41" s="62"/>
    </row>
    <row r="42" spans="1:14" x14ac:dyDescent="0.2">
      <c r="A42" s="243"/>
      <c r="B42" s="244"/>
      <c r="C42" s="55"/>
      <c r="D42" s="57"/>
      <c r="E42" s="58"/>
      <c r="F42" s="58"/>
      <c r="G42" s="58"/>
      <c r="H42" s="58"/>
      <c r="I42" s="58"/>
      <c r="J42" s="58"/>
      <c r="K42" s="58"/>
      <c r="L42" s="58"/>
      <c r="M42" s="58"/>
      <c r="N42" s="58"/>
    </row>
    <row r="43" spans="1:14" x14ac:dyDescent="0.2">
      <c r="A43" s="239" t="s">
        <v>94</v>
      </c>
      <c r="B43" s="240"/>
      <c r="C43" s="78">
        <f>SUM(D43:N43)</f>
        <v>0</v>
      </c>
      <c r="D43" s="79">
        <v>0</v>
      </c>
      <c r="E43" s="80">
        <v>0</v>
      </c>
      <c r="F43" s="80">
        <v>0</v>
      </c>
      <c r="G43" s="80">
        <v>0</v>
      </c>
      <c r="H43" s="80">
        <v>0</v>
      </c>
      <c r="I43" s="80">
        <v>0</v>
      </c>
      <c r="J43" s="80">
        <v>0</v>
      </c>
      <c r="K43" s="80">
        <v>0</v>
      </c>
      <c r="L43" s="80">
        <v>0</v>
      </c>
      <c r="M43" s="80">
        <v>0</v>
      </c>
      <c r="N43" s="80">
        <v>0</v>
      </c>
    </row>
    <row r="44" spans="1:14" ht="13.5" thickBot="1" x14ac:dyDescent="0.25">
      <c r="A44" s="239"/>
      <c r="B44" s="240"/>
      <c r="C44" s="71"/>
      <c r="D44" s="72"/>
      <c r="E44" s="73"/>
      <c r="F44" s="73"/>
      <c r="G44" s="73"/>
      <c r="H44" s="73"/>
      <c r="I44" s="73"/>
      <c r="J44" s="73"/>
      <c r="K44" s="73"/>
      <c r="L44" s="73"/>
      <c r="M44" s="73"/>
      <c r="N44" s="73"/>
    </row>
    <row r="45" spans="1:14" x14ac:dyDescent="0.2">
      <c r="A45" s="237" t="s">
        <v>178</v>
      </c>
      <c r="B45" s="238"/>
    </row>
    <row r="46" spans="1:14" x14ac:dyDescent="0.2">
      <c r="A46" s="194" t="s">
        <v>179</v>
      </c>
      <c r="B46" s="193"/>
    </row>
    <row r="47" spans="1:14" x14ac:dyDescent="0.2">
      <c r="A47" s="194" t="s">
        <v>180</v>
      </c>
      <c r="B47" s="193"/>
    </row>
    <row r="48" spans="1:14" x14ac:dyDescent="0.2">
      <c r="A48" s="194" t="s">
        <v>181</v>
      </c>
      <c r="B48" s="193"/>
    </row>
    <row r="49" spans="1:2" x14ac:dyDescent="0.2">
      <c r="A49" s="194" t="s">
        <v>182</v>
      </c>
      <c r="B49" s="193"/>
    </row>
    <row r="50" spans="1:2" x14ac:dyDescent="0.2">
      <c r="A50" s="195" t="s">
        <v>183</v>
      </c>
      <c r="B50" s="201" t="e">
        <f>B12-C32</f>
        <v>#DIV/0!</v>
      </c>
    </row>
    <row r="51" spans="1:2" x14ac:dyDescent="0.2">
      <c r="A51" s="195" t="s">
        <v>184</v>
      </c>
      <c r="B51" s="201" t="e">
        <f>B11-C38</f>
        <v>#DIV/0!</v>
      </c>
    </row>
  </sheetData>
  <mergeCells count="33">
    <mergeCell ref="A40:B40"/>
    <mergeCell ref="A41:B41"/>
    <mergeCell ref="A42:B42"/>
    <mergeCell ref="A43:B43"/>
    <mergeCell ref="D12:F12"/>
    <mergeCell ref="A15:B15"/>
    <mergeCell ref="A28:B28"/>
    <mergeCell ref="A21:B21"/>
    <mergeCell ref="A35:B35"/>
    <mergeCell ref="A23:B23"/>
    <mergeCell ref="A24:B24"/>
    <mergeCell ref="D6:E6"/>
    <mergeCell ref="A17:B17"/>
    <mergeCell ref="A18:B18"/>
    <mergeCell ref="A19:B19"/>
    <mergeCell ref="A20:B20"/>
    <mergeCell ref="A16:B16"/>
    <mergeCell ref="A45:B45"/>
    <mergeCell ref="A29:B29"/>
    <mergeCell ref="A22:B22"/>
    <mergeCell ref="A34:B34"/>
    <mergeCell ref="A25:B25"/>
    <mergeCell ref="A37:B37"/>
    <mergeCell ref="A30:B30"/>
    <mergeCell ref="A31:B31"/>
    <mergeCell ref="A32:B32"/>
    <mergeCell ref="A33:B33"/>
    <mergeCell ref="A27:B27"/>
    <mergeCell ref="A26:B26"/>
    <mergeCell ref="A36:B36"/>
    <mergeCell ref="A44:B44"/>
    <mergeCell ref="A38:B38"/>
    <mergeCell ref="A39:B39"/>
  </mergeCells>
  <phoneticPr fontId="0" type="noConversion"/>
  <pageMargins left="0.25" right="0" top="0.25" bottom="0.25" header="0.5" footer="0.15"/>
  <pageSetup scale="85" orientation="landscape" r:id="rId1"/>
  <headerFooter alignWithMargins="0">
    <oddFooter>&amp;L&amp;9&amp;F.xls (&amp;A)&amp;C&amp;9Page &amp;P of &amp;N&amp;R&amp;9&amp;D,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3"/>
  <sheetViews>
    <sheetView workbookViewId="0">
      <selection activeCell="A12" sqref="A12"/>
    </sheetView>
  </sheetViews>
  <sheetFormatPr defaultRowHeight="12.75" x14ac:dyDescent="0.2"/>
  <cols>
    <col min="2" max="2" width="38.140625" customWidth="1"/>
    <col min="4" max="4" width="48.28515625" customWidth="1"/>
  </cols>
  <sheetData>
    <row r="1" spans="1:4" ht="15.75" x14ac:dyDescent="0.25">
      <c r="A1" s="74">
        <v>1</v>
      </c>
      <c r="B1" s="75" t="s">
        <v>17</v>
      </c>
      <c r="C1" s="74"/>
      <c r="D1" s="75"/>
    </row>
    <row r="2" spans="1:4" ht="15.75" x14ac:dyDescent="0.25">
      <c r="A2" s="74">
        <v>2</v>
      </c>
      <c r="B2" s="75" t="s">
        <v>208</v>
      </c>
      <c r="C2" s="74"/>
      <c r="D2" s="75"/>
    </row>
    <row r="3" spans="1:4" ht="15.75" x14ac:dyDescent="0.25">
      <c r="A3" s="74">
        <v>3</v>
      </c>
      <c r="B3" s="75" t="s">
        <v>84</v>
      </c>
      <c r="C3" s="74"/>
      <c r="D3" s="75"/>
    </row>
    <row r="4" spans="1:4" ht="15.75" x14ac:dyDescent="0.25">
      <c r="A4" s="74">
        <v>4</v>
      </c>
      <c r="B4" s="75" t="s">
        <v>18</v>
      </c>
      <c r="C4" s="74"/>
      <c r="D4" s="75"/>
    </row>
    <row r="5" spans="1:4" ht="15.75" x14ac:dyDescent="0.25">
      <c r="A5" s="74">
        <v>5</v>
      </c>
      <c r="B5" s="75" t="s">
        <v>19</v>
      </c>
      <c r="C5" s="74"/>
      <c r="D5" s="75"/>
    </row>
    <row r="6" spans="1:4" ht="15.75" x14ac:dyDescent="0.25">
      <c r="A6" s="74">
        <v>6</v>
      </c>
      <c r="B6" s="75" t="s">
        <v>21</v>
      </c>
      <c r="C6" s="74"/>
      <c r="D6" s="75"/>
    </row>
    <row r="7" spans="1:4" ht="15.75" x14ac:dyDescent="0.25">
      <c r="A7" s="74">
        <v>7</v>
      </c>
      <c r="B7" s="75" t="s">
        <v>200</v>
      </c>
      <c r="C7" s="74"/>
      <c r="D7" s="75"/>
    </row>
    <row r="8" spans="1:4" ht="15.75" x14ac:dyDescent="0.25">
      <c r="A8" s="74">
        <v>8</v>
      </c>
      <c r="B8" s="75" t="s">
        <v>209</v>
      </c>
      <c r="C8" s="74"/>
      <c r="D8" s="75"/>
    </row>
    <row r="9" spans="1:4" ht="15.75" x14ac:dyDescent="0.25">
      <c r="A9" s="74">
        <v>9</v>
      </c>
      <c r="B9" s="75" t="s">
        <v>210</v>
      </c>
      <c r="C9" s="74"/>
      <c r="D9" s="75"/>
    </row>
    <row r="10" spans="1:4" ht="15.75" x14ac:dyDescent="0.25">
      <c r="A10" s="74">
        <v>10</v>
      </c>
      <c r="B10" s="75"/>
      <c r="C10" s="74"/>
      <c r="D10" s="75"/>
    </row>
    <row r="11" spans="1:4" ht="15.75" x14ac:dyDescent="0.25">
      <c r="A11" s="74">
        <v>11</v>
      </c>
      <c r="B11" s="75"/>
      <c r="C11" s="74"/>
      <c r="D11" s="75"/>
    </row>
    <row r="12" spans="1:4" ht="15.75" x14ac:dyDescent="0.25">
      <c r="A12" s="74">
        <v>62</v>
      </c>
      <c r="B12" s="75" t="s">
        <v>206</v>
      </c>
    </row>
    <row r="13" spans="1:4" ht="15.75" x14ac:dyDescent="0.25">
      <c r="A13" s="74">
        <v>63</v>
      </c>
      <c r="B13" s="75" t="s">
        <v>22</v>
      </c>
    </row>
  </sheetData>
  <sortState ref="B1:B28">
    <sortCondition ref="B1:B28"/>
  </sortState>
  <phoneticPr fontId="0" type="noConversion"/>
  <printOptions horizontalCentered="1"/>
  <pageMargins left="0.2" right="0" top="1" bottom="1" header="0.5" footer="0.5"/>
  <pageSetup paperSize="5" scale="90" orientation="portrait" r:id="rId1"/>
  <headerFooter alignWithMargins="0">
    <oddHeader>&amp;C&amp;"Arial,Bold"&amp;14SERVICE DESCRIPTION</oddHeader>
    <oddFooter>&amp;RRevised July 18,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Personnel Allocations </vt:lpstr>
      <vt:lpstr>Unit Cost Worksheet</vt:lpstr>
      <vt:lpstr>Support Budget by Program</vt:lpstr>
      <vt:lpstr>Group Five</vt:lpstr>
      <vt:lpstr>INSTRUCTIONS!Print_Area</vt:lpstr>
      <vt:lpstr>'Personnel Allocations '!Print_Area</vt:lpstr>
      <vt:lpstr>'Support Budget by Program'!Print_Area</vt:lpstr>
      <vt:lpstr>'Unit Cost Worksheet'!Print_Area</vt:lpstr>
      <vt:lpstr>'Personnel Allocations '!Print_Titles</vt:lpstr>
      <vt:lpstr>'Support Budget by Program'!Print_Titles</vt:lpstr>
      <vt:lpstr>'Unit Cost Worksheet'!Print_Titles</vt:lpstr>
    </vt:vector>
  </TitlesOfParts>
  <Company>DOEA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Workbook</dc:title>
  <dc:creator>Michael Block</dc:creator>
  <cp:lastModifiedBy>Nancy Yarnall</cp:lastModifiedBy>
  <cp:lastPrinted>2015-03-03T02:54:31Z</cp:lastPrinted>
  <dcterms:created xsi:type="dcterms:W3CDTF">2003-04-15T17:36:26Z</dcterms:created>
  <dcterms:modified xsi:type="dcterms:W3CDTF">2021-05-24T15:37:24Z</dcterms:modified>
</cp:coreProperties>
</file>